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3\отчетность в минпром\4 квартал 2023\"/>
    </mc:Choice>
  </mc:AlternateContent>
  <xr:revisionPtr revIDLastSave="0" documentId="13_ncr:1_{058E6696-A130-4F49-82A0-E09D900B0BB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Финплан!$A$20:$E$367</definedName>
    <definedName name="_xlnm.Print_Titles" localSheetId="1">Финплан!$17:$19</definedName>
  </definedNames>
  <calcPr calcId="191029"/>
</workbook>
</file>

<file path=xl/calcChain.xml><?xml version="1.0" encoding="utf-8"?>
<calcChain xmlns="http://schemas.openxmlformats.org/spreadsheetml/2006/main">
  <c r="I374" i="22" l="1"/>
  <c r="H374" i="22"/>
  <c r="I382" i="22"/>
  <c r="H382" i="22"/>
  <c r="I385" i="22"/>
  <c r="H385" i="22"/>
  <c r="I396" i="22"/>
  <c r="H396" i="22"/>
  <c r="H398" i="22"/>
  <c r="I398" i="22"/>
  <c r="I411" i="22"/>
  <c r="H411" i="22" l="1"/>
  <c r="I429" i="22"/>
  <c r="H429" i="22"/>
  <c r="G429" i="22"/>
  <c r="F183" i="22" l="1"/>
  <c r="H213" i="22" l="1"/>
  <c r="H100" i="22"/>
  <c r="I209" i="22"/>
  <c r="I103" i="22"/>
  <c r="H198" i="22"/>
  <c r="I182" i="22"/>
  <c r="I192" i="22"/>
  <c r="H199" i="22"/>
  <c r="H173" i="22"/>
  <c r="I95" i="22"/>
  <c r="C3" i="23"/>
  <c r="D3" i="23"/>
  <c r="C4" i="23"/>
  <c r="D4" i="23"/>
  <c r="E4" i="23"/>
  <c r="E5" i="23" s="1"/>
  <c r="F4" i="23"/>
  <c r="F5" i="23" s="1"/>
  <c r="G4" i="23"/>
  <c r="G5" i="23"/>
  <c r="H4" i="23"/>
  <c r="H5" i="23" s="1"/>
  <c r="I4" i="23"/>
  <c r="I5" i="23" s="1"/>
  <c r="J4" i="23"/>
  <c r="C8" i="23"/>
  <c r="D8" i="23"/>
  <c r="C9" i="23"/>
  <c r="D9" i="23"/>
  <c r="F9" i="23"/>
  <c r="F10" i="23" s="1"/>
  <c r="G9" i="23"/>
  <c r="G10" i="23" s="1"/>
  <c r="H9" i="23"/>
  <c r="H10" i="23" s="1"/>
  <c r="I9" i="23"/>
  <c r="I10" i="23" s="1"/>
  <c r="J9" i="23"/>
  <c r="J10" i="23" s="1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I54" i="22"/>
  <c r="H55" i="22"/>
  <c r="I55" i="22"/>
  <c r="H58" i="22"/>
  <c r="I58" i="22"/>
  <c r="H97" i="22"/>
  <c r="I97" i="22"/>
  <c r="H102" i="22"/>
  <c r="I102" i="22"/>
  <c r="H103" i="22"/>
  <c r="H101" i="22"/>
  <c r="I171" i="22"/>
  <c r="I199" i="22"/>
  <c r="H201" i="22"/>
  <c r="H202" i="22"/>
  <c r="H211" i="22"/>
  <c r="I211" i="22"/>
  <c r="H221" i="22"/>
  <c r="I221" i="22"/>
  <c r="I222" i="22"/>
  <c r="H223" i="22"/>
  <c r="I223" i="22"/>
  <c r="H234" i="22"/>
  <c r="H235" i="22"/>
  <c r="I235" i="22"/>
  <c r="H338" i="22"/>
  <c r="I338" i="22"/>
  <c r="H342" i="22"/>
  <c r="I342" i="22"/>
  <c r="H343" i="22"/>
  <c r="I343" i="22"/>
  <c r="H347" i="22"/>
  <c r="I347" i="22"/>
  <c r="H365" i="22"/>
  <c r="I365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G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D196" i="6"/>
  <c r="G196" i="6" s="1"/>
  <c r="E196" i="6"/>
  <c r="F196" i="6"/>
  <c r="C197" i="6"/>
  <c r="D197" i="6"/>
  <c r="E197" i="6"/>
  <c r="G197" i="6" s="1"/>
  <c r="F197" i="6"/>
  <c r="D198" i="6"/>
  <c r="G198" i="6"/>
  <c r="E198" i="6"/>
  <c r="F198" i="6"/>
  <c r="E199" i="6"/>
  <c r="F199" i="6"/>
  <c r="C200" i="6"/>
  <c r="D200" i="6"/>
  <c r="E200" i="6"/>
  <c r="F200" i="6"/>
  <c r="G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G214" i="6"/>
  <c r="C216" i="6"/>
  <c r="D216" i="6"/>
  <c r="G216" i="6"/>
  <c r="E216" i="6"/>
  <c r="F216" i="6"/>
  <c r="C220" i="6"/>
  <c r="C248" i="6"/>
  <c r="D220" i="6"/>
  <c r="E220" i="6"/>
  <c r="F220" i="6"/>
  <c r="F248" i="6" s="1"/>
  <c r="C221" i="6"/>
  <c r="D221" i="6"/>
  <c r="E254" i="6" s="1"/>
  <c r="E279" i="6" s="1"/>
  <c r="E221" i="6"/>
  <c r="E249" i="6"/>
  <c r="F221" i="6"/>
  <c r="F249" i="6"/>
  <c r="C222" i="6"/>
  <c r="C223" i="6" s="1"/>
  <c r="D222" i="6"/>
  <c r="G222" i="6" s="1"/>
  <c r="E222" i="6"/>
  <c r="F253" i="6"/>
  <c r="F255" i="6" s="1"/>
  <c r="F222" i="6"/>
  <c r="F223" i="6"/>
  <c r="E223" i="6"/>
  <c r="C224" i="6"/>
  <c r="C225" i="6" s="1"/>
  <c r="C226" i="6" s="1"/>
  <c r="C251" i="6"/>
  <c r="D224" i="6"/>
  <c r="E224" i="6"/>
  <c r="F224" i="6"/>
  <c r="F225" i="6" s="1"/>
  <c r="C227" i="6"/>
  <c r="D227" i="6"/>
  <c r="D254" i="6" s="1"/>
  <c r="D279" i="6" s="1"/>
  <c r="E227" i="6"/>
  <c r="F227" i="6"/>
  <c r="C228" i="6"/>
  <c r="C243" i="6" s="1"/>
  <c r="D228" i="6"/>
  <c r="E228" i="6"/>
  <c r="F228" i="6"/>
  <c r="C229" i="6"/>
  <c r="D229" i="6"/>
  <c r="E229" i="6"/>
  <c r="F229" i="6"/>
  <c r="C230" i="6"/>
  <c r="C254" i="6" s="1"/>
  <c r="C279" i="6" s="1"/>
  <c r="D230" i="6"/>
  <c r="E230" i="6"/>
  <c r="F230" i="6"/>
  <c r="C231" i="6"/>
  <c r="D231" i="6"/>
  <c r="E231" i="6"/>
  <c r="F231" i="6"/>
  <c r="C232" i="6"/>
  <c r="D232" i="6"/>
  <c r="E232" i="6"/>
  <c r="F232" i="6"/>
  <c r="C233" i="6"/>
  <c r="C276" i="6" s="1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F235" i="6"/>
  <c r="D236" i="6"/>
  <c r="E236" i="6"/>
  <c r="F236" i="6"/>
  <c r="C237" i="6"/>
  <c r="C198" i="6" s="1"/>
  <c r="D237" i="6"/>
  <c r="D239" i="6" s="1"/>
  <c r="D215" i="6" s="1"/>
  <c r="G215" i="6" s="1"/>
  <c r="E237" i="6"/>
  <c r="F237" i="6"/>
  <c r="F239" i="6" s="1"/>
  <c r="F215" i="6" s="1"/>
  <c r="C238" i="6"/>
  <c r="C199" i="6" s="1"/>
  <c r="D238" i="6"/>
  <c r="D199" i="6" s="1"/>
  <c r="G199" i="6" s="1"/>
  <c r="E238" i="6"/>
  <c r="F238" i="6"/>
  <c r="E239" i="6"/>
  <c r="E215" i="6" s="1"/>
  <c r="C240" i="6"/>
  <c r="D240" i="6"/>
  <c r="D242" i="6" s="1"/>
  <c r="E240" i="6"/>
  <c r="F240" i="6"/>
  <c r="C241" i="6"/>
  <c r="D241" i="6"/>
  <c r="E241" i="6"/>
  <c r="F241" i="6"/>
  <c r="C242" i="6"/>
  <c r="E242" i="6"/>
  <c r="E243" i="6" s="1"/>
  <c r="E225" i="6"/>
  <c r="E226" i="6" s="1"/>
  <c r="F242" i="6"/>
  <c r="F244" i="6" s="1"/>
  <c r="E248" i="6"/>
  <c r="G249" i="6"/>
  <c r="C250" i="6"/>
  <c r="C252" i="6" s="1"/>
  <c r="F250" i="6"/>
  <c r="F252" i="6" s="1"/>
  <c r="G250" i="6"/>
  <c r="F251" i="6"/>
  <c r="F257" i="6" s="1"/>
  <c r="G251" i="6"/>
  <c r="G252" i="6"/>
  <c r="C253" i="6"/>
  <c r="C255" i="6" s="1"/>
  <c r="G253" i="6"/>
  <c r="F254" i="6"/>
  <c r="G254" i="6"/>
  <c r="G255" i="6"/>
  <c r="G256" i="6"/>
  <c r="G257" i="6"/>
  <c r="G258" i="6"/>
  <c r="D259" i="6"/>
  <c r="E259" i="6"/>
  <c r="F259" i="6"/>
  <c r="G259" i="6"/>
  <c r="C265" i="6"/>
  <c r="C270" i="6" s="1"/>
  <c r="D265" i="6"/>
  <c r="E265" i="6"/>
  <c r="E275" i="6" s="1"/>
  <c r="F265" i="6"/>
  <c r="F270" i="6"/>
  <c r="C266" i="6"/>
  <c r="D266" i="6"/>
  <c r="E266" i="6"/>
  <c r="F266" i="6"/>
  <c r="G266" i="6"/>
  <c r="G270" i="6" s="1"/>
  <c r="C267" i="6"/>
  <c r="G267" i="6" s="1"/>
  <c r="D267" i="6"/>
  <c r="E267" i="6"/>
  <c r="E278" i="6" s="1"/>
  <c r="F267" i="6"/>
  <c r="C268" i="6"/>
  <c r="C271" i="6"/>
  <c r="D268" i="6"/>
  <c r="D271" i="6" s="1"/>
  <c r="E268" i="6"/>
  <c r="E271" i="6" s="1"/>
  <c r="F268" i="6"/>
  <c r="F271" i="6" s="1"/>
  <c r="G268" i="6"/>
  <c r="C269" i="6"/>
  <c r="D269" i="6"/>
  <c r="G269" i="6"/>
  <c r="E269" i="6"/>
  <c r="F269" i="6"/>
  <c r="F276" i="6" s="1"/>
  <c r="E270" i="6"/>
  <c r="G273" i="6"/>
  <c r="D274" i="6"/>
  <c r="G274" i="6" s="1"/>
  <c r="C275" i="6"/>
  <c r="D275" i="6"/>
  <c r="D276" i="6"/>
  <c r="E276" i="6"/>
  <c r="C278" i="6"/>
  <c r="D278" i="6"/>
  <c r="F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H210" i="22"/>
  <c r="I210" i="22"/>
  <c r="H222" i="22"/>
  <c r="H200" i="22"/>
  <c r="H54" i="22"/>
  <c r="I234" i="22"/>
  <c r="H106" i="22"/>
  <c r="D10" i="23"/>
  <c r="I198" i="22"/>
  <c r="C5" i="23"/>
  <c r="H182" i="22"/>
  <c r="E9" i="23"/>
  <c r="E10" i="23" s="1"/>
  <c r="C277" i="6"/>
  <c r="H192" i="22"/>
  <c r="D270" i="6"/>
  <c r="E251" i="6"/>
  <c r="E257" i="6" s="1"/>
  <c r="C249" i="6"/>
  <c r="C257" i="6" s="1"/>
  <c r="D248" i="6"/>
  <c r="D277" i="6" s="1"/>
  <c r="G265" i="6"/>
  <c r="G271" i="6" s="1"/>
  <c r="D251" i="6"/>
  <c r="F278" i="6"/>
  <c r="G275" i="6"/>
  <c r="H193" i="22"/>
  <c r="I193" i="22"/>
  <c r="G165" i="22" l="1"/>
  <c r="C10" i="23"/>
  <c r="I173" i="22"/>
  <c r="D5" i="23"/>
  <c r="H220" i="22"/>
  <c r="I220" i="22"/>
  <c r="F51" i="22"/>
  <c r="D243" i="6"/>
  <c r="D244" i="6"/>
  <c r="D225" i="6"/>
  <c r="D226" i="6" s="1"/>
  <c r="F277" i="6"/>
  <c r="G248" i="6"/>
  <c r="H196" i="22"/>
  <c r="I196" i="22"/>
  <c r="D250" i="6"/>
  <c r="D252" i="6" s="1"/>
  <c r="F256" i="6"/>
  <c r="F280" i="6" s="1"/>
  <c r="C256" i="6"/>
  <c r="C280" i="6" s="1"/>
  <c r="C274" i="6"/>
  <c r="E244" i="6"/>
  <c r="C239" i="6"/>
  <c r="D223" i="6"/>
  <c r="F243" i="6"/>
  <c r="E250" i="6"/>
  <c r="E252" i="6" s="1"/>
  <c r="H171" i="22"/>
  <c r="E277" i="6"/>
  <c r="E274" i="6"/>
  <c r="D253" i="6"/>
  <c r="D249" i="6"/>
  <c r="D257" i="6" s="1"/>
  <c r="E253" i="6"/>
  <c r="G221" i="6"/>
  <c r="G223" i="6" s="1"/>
  <c r="G220" i="6"/>
  <c r="I233" i="22"/>
  <c r="H233" i="22"/>
  <c r="H209" i="22"/>
  <c r="I213" i="22"/>
  <c r="I106" i="22"/>
  <c r="I101" i="22"/>
  <c r="H94" i="22"/>
  <c r="H95" i="22"/>
  <c r="I200" i="22"/>
  <c r="F42" i="22"/>
  <c r="G42" i="22" s="1"/>
  <c r="F36" i="22"/>
  <c r="D255" i="6" l="1"/>
  <c r="D256" i="6"/>
  <c r="D280" i="6" s="1"/>
  <c r="C244" i="6"/>
  <c r="C215" i="6"/>
  <c r="H165" i="22"/>
  <c r="I165" i="22"/>
  <c r="E256" i="6"/>
  <c r="E280" i="6" s="1"/>
  <c r="E255" i="6"/>
  <c r="F165" i="22"/>
  <c r="I208" i="22"/>
  <c r="H208" i="22"/>
  <c r="I94" i="22"/>
  <c r="H197" i="22"/>
  <c r="I197" i="22"/>
  <c r="H137" i="22" l="1"/>
  <c r="I122" i="22" l="1"/>
  <c r="H122" i="22"/>
  <c r="I137" i="22"/>
  <c r="I152" i="22" l="1"/>
  <c r="H152" i="22"/>
  <c r="H195" i="22"/>
  <c r="I195" i="22"/>
  <c r="H194" i="22"/>
  <c r="I194" i="22"/>
  <c r="I183" i="22" l="1"/>
  <c r="H183" i="22"/>
  <c r="I66" i="22" l="1"/>
  <c r="H66" i="22"/>
  <c r="H76" i="22" l="1"/>
  <c r="I76" i="22"/>
  <c r="I74" i="22"/>
  <c r="H74" i="22"/>
  <c r="H73" i="22" l="1"/>
  <c r="I73" i="22"/>
  <c r="H27" i="22"/>
  <c r="I27" i="22"/>
  <c r="H42" i="22"/>
  <c r="G36" i="22"/>
  <c r="I42" i="22"/>
  <c r="H29" i="22"/>
  <c r="I29" i="22"/>
  <c r="H70" i="22"/>
  <c r="I70" i="22"/>
  <c r="H44" i="22"/>
  <c r="I44" i="22"/>
  <c r="I35" i="22"/>
  <c r="H35" i="22"/>
  <c r="I50" i="22"/>
  <c r="H50" i="22"/>
  <c r="I348" i="22" l="1"/>
  <c r="H348" i="22"/>
  <c r="I36" i="22"/>
  <c r="H36" i="22"/>
  <c r="F85" i="22"/>
  <c r="H21" i="22"/>
  <c r="I21" i="22"/>
  <c r="I93" i="22"/>
  <c r="H93" i="22"/>
  <c r="F27" i="22"/>
  <c r="I67" i="22"/>
  <c r="H67" i="22"/>
  <c r="I87" i="22"/>
  <c r="H87" i="22"/>
  <c r="I85" i="22"/>
  <c r="H85" i="22"/>
  <c r="F87" i="22" l="1"/>
  <c r="I115" i="22" s="1"/>
  <c r="H59" i="22"/>
  <c r="I59" i="22"/>
  <c r="H113" i="22"/>
  <c r="I113" i="22"/>
  <c r="I69" i="22"/>
  <c r="H69" i="22"/>
  <c r="F93" i="22"/>
  <c r="H79" i="22"/>
  <c r="I79" i="22"/>
  <c r="F122" i="22" l="1"/>
  <c r="H115" i="22"/>
  <c r="H72" i="22"/>
  <c r="I72" i="22"/>
  <c r="H68" i="22"/>
  <c r="I68" i="22"/>
  <c r="I107" i="22"/>
  <c r="H107" i="22"/>
  <c r="I128" i="22"/>
  <c r="H128" i="22"/>
  <c r="H65" i="22"/>
  <c r="I65" i="22"/>
  <c r="H51" i="22"/>
  <c r="I51" i="22"/>
  <c r="H136" i="22" l="1"/>
  <c r="H130" i="22"/>
  <c r="G51" i="22"/>
  <c r="H60" i="22"/>
  <c r="I60" i="22"/>
  <c r="I71" i="22"/>
  <c r="H71" i="22"/>
  <c r="I121" i="22"/>
  <c r="H121" i="22"/>
  <c r="H143" i="22"/>
  <c r="I143" i="22"/>
  <c r="H158" i="22"/>
  <c r="I158" i="22"/>
  <c r="I136" i="22" l="1"/>
  <c r="I380" i="22"/>
  <c r="H380" i="22"/>
  <c r="I373" i="22"/>
  <c r="H373" i="22"/>
  <c r="H404" i="22" l="1"/>
  <c r="I404" i="22"/>
  <c r="H397" i="22" l="1"/>
  <c r="I397" i="22"/>
  <c r="I425" i="22" l="1"/>
  <c r="H425" i="22"/>
  <c r="I372" i="22" l="1"/>
  <c r="H372" i="22"/>
  <c r="I371" i="22" l="1"/>
  <c r="H371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</authors>
  <commentList>
    <comment ref="F2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 соотношение по факту 2023 года</t>
        </r>
      </text>
    </comment>
    <comment ref="F3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соотношение по факту 2023 года
</t>
        </r>
      </text>
    </comment>
    <comment ref="E183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формируется по исполнению БДДС</t>
        </r>
      </text>
    </comment>
    <comment ref="F250" authorId="0" shapeId="0" xr:uid="{094FA375-374B-464D-9A95-3BFEEC3ECBDE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сч. 51+сч. 55 ОСВ</t>
        </r>
      </text>
    </comment>
  </commentList>
</comments>
</file>

<file path=xl/sharedStrings.xml><?xml version="1.0" encoding="utf-8"?>
<sst xmlns="http://schemas.openxmlformats.org/spreadsheetml/2006/main" count="3157" uniqueCount="1152">
  <si>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</si>
  <si>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</si>
  <si>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</si>
  <si>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</si>
  <si>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</si>
  <si>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</si>
  <si>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</si>
  <si>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</si>
  <si>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</si>
  <si>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</si>
  <si>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</si>
  <si>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</si>
  <si>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</si>
  <si>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</si>
  <si>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</si>
  <si>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</si>
  <si>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</si>
  <si>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</si>
  <si>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</si>
  <si>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</si>
  <si>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</si>
  <si>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</si>
  <si>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</si>
  <si>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</si>
  <si>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</si>
  <si>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</si>
  <si>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</si>
  <si>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</si>
  <si>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</si>
  <si>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</si>
  <si>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</si>
  <si>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</si>
  <si>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</si>
  <si>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</si>
  <si>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</si>
  <si>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</si>
  <si>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</si>
  <si>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</si>
  <si>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</si>
  <si>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</si>
  <si>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</si>
  <si>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</si>
  <si>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</si>
  <si>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</si>
  <si>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</si>
  <si>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</si>
  <si>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</si>
  <si>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</si>
  <si>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</si>
  <si>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</si>
  <si>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</si>
  <si>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</si>
  <si>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</si>
  <si>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</si>
  <si>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</si>
  <si>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</si>
  <si>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</si>
  <si>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</si>
  <si>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</si>
  <si>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</si>
  <si>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</si>
  <si>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</si>
  <si>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</si>
  <si>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</si>
  <si>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</si>
  <si>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</si>
  <si>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</si>
  <si>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</si>
  <si>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</si>
  <si>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</si>
  <si>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</si>
  <si>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</si>
  <si>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</si>
  <si>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</si>
  <si>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</si>
  <si>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</si>
  <si>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</si>
  <si>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</si>
  <si>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</si>
  <si>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</si>
  <si>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</si>
  <si>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</si>
  <si>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</si>
  <si>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</si>
  <si>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</si>
  <si>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</si>
  <si>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</si>
  <si>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</si>
  <si>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</si>
  <si>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</si>
  <si>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</si>
  <si>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</si>
  <si>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</si>
  <si>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</si>
  <si>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</si>
  <si>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</si>
  <si>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</si>
  <si>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</si>
  <si>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</si>
  <si>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</si>
  <si>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</si>
  <si>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</si>
  <si>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</si>
  <si>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</si>
  <si>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</si>
  <si>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</si>
  <si>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</si>
  <si>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</si>
  <si>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</si>
  <si>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</si>
  <si>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</si>
  <si>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</si>
  <si>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</si>
  <si>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</si>
  <si>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</si>
  <si>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</si>
  <si>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</si>
  <si>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</si>
  <si>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</si>
  <si>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</si>
  <si>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</si>
  <si>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</si>
  <si>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</si>
  <si>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</si>
  <si>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</si>
  <si>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</si>
  <si>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</si>
  <si>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</si>
  <si>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</si>
  <si>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</si>
  <si>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</si>
  <si>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</si>
  <si>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</si>
  <si>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</si>
  <si>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</si>
  <si>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</si>
  <si>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</si>
  <si>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</si>
  <si>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</si>
  <si>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</si>
  <si>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</si>
  <si>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</si>
  <si>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</si>
  <si>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</si>
  <si>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</si>
  <si>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</si>
  <si>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</si>
  <si>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</si>
  <si>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</si>
  <si>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</si>
  <si>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</si>
  <si>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</si>
  <si>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</si>
  <si>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</si>
  <si>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</si>
  <si>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</si>
  <si>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</si>
  <si>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</si>
  <si>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</si>
  <si>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</si>
  <si>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</si>
  <si>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</si>
  <si>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</si>
  <si>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</si>
  <si>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</si>
  <si>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</si>
  <si>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</si>
  <si>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</si>
  <si>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</si>
  <si>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</si>
  <si>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</si>
  <si>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</si>
  <si>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</si>
  <si>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</si>
  <si>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</si>
  <si>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</si>
  <si>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</si>
  <si>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</si>
  <si>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</si>
  <si>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</si>
  <si>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</si>
  <si>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</si>
  <si>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</si>
  <si>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</si>
  <si>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</si>
  <si>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</si>
  <si>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</si>
  <si>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</si>
  <si>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</si>
  <si>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</si>
  <si>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</si>
  <si>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</si>
  <si>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</si>
  <si>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</si>
  <si>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</si>
  <si>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</si>
  <si>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</si>
  <si>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</si>
  <si>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</si>
  <si>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</si>
  <si>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</si>
  <si>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</si>
  <si>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</si>
  <si>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</si>
  <si>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</si>
  <si>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</si>
  <si>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</si>
  <si>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</si>
  <si>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</si>
  <si>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</si>
  <si>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</si>
  <si>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</si>
  <si>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</si>
  <si>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</si>
  <si>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</si>
  <si>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</si>
  <si>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</si>
  <si>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</si>
  <si>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</si>
  <si>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</si>
  <si>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</si>
  <si>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</si>
  <si>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</si>
  <si>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</si>
  <si>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</si>
  <si>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</si>
  <si>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</si>
  <si>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</si>
  <si>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</si>
  <si>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</si>
  <si>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</si>
  <si>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</si>
  <si>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</si>
  <si>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</si>
  <si>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</si>
  <si>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</si>
  <si>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</si>
  <si>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</si>
  <si>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</si>
  <si>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</si>
  <si>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</si>
  <si>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</si>
  <si>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</si>
  <si>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</si>
  <si>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</si>
  <si>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</si>
  <si>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</si>
  <si>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</si>
  <si>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</si>
  <si>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</si>
  <si>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</si>
  <si>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</si>
  <si>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</si>
  <si>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</si>
  <si>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</si>
  <si>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</si>
  <si>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</si>
  <si>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</si>
  <si>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</si>
  <si>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</si>
  <si>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</si>
  <si>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</si>
  <si>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</si>
  <si>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</si>
  <si>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</si>
  <si>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</si>
  <si>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</si>
  <si>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</si>
  <si>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</si>
  <si>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</si>
  <si>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</si>
  <si>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</si>
  <si>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</si>
  <si>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</si>
  <si>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</si>
  <si>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</si>
  <si>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</si>
  <si>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</si>
  <si>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</si>
  <si>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</si>
  <si>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</si>
  <si>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</si>
  <si>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</si>
  <si>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</si>
  <si>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</si>
  <si>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</si>
  <si>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</si>
  <si>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</si>
  <si>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</si>
  <si>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</si>
  <si>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</si>
  <si>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</si>
  <si>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</si>
  <si>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</si>
  <si>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</si>
  <si>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</si>
  <si>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</si>
  <si>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</si>
  <si>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</si>
  <si>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</si>
  <si>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</si>
  <si>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</si>
  <si>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</si>
  <si>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</si>
  <si>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</si>
  <si>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</si>
  <si>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</si>
  <si>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</si>
  <si>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</si>
  <si>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</si>
  <si>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</si>
  <si>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</si>
  <si>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</si>
  <si>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</si>
  <si>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</si>
  <si>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</si>
  <si>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</si>
  <si>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</si>
  <si>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</si>
  <si>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</si>
  <si>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</si>
  <si>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</si>
  <si>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</si>
  <si>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</si>
  <si>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</si>
  <si>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</si>
  <si>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</si>
  <si>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</si>
  <si>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</si>
  <si>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</si>
  <si>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</si>
  <si>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</si>
  <si>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</si>
  <si>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</si>
  <si>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</si>
  <si>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</si>
  <si>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</si>
  <si>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</si>
  <si>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</si>
  <si>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</si>
  <si>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</si>
  <si>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</si>
  <si>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</si>
  <si>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</si>
  <si>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</si>
  <si>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</si>
  <si>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</si>
  <si>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</si>
  <si>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</si>
  <si>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</si>
  <si>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</si>
  <si>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</si>
  <si>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</si>
  <si>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</si>
  <si>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</si>
  <si>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</si>
  <si>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</si>
  <si>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</si>
  <si>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</si>
  <si>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</si>
  <si>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</si>
  <si>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</si>
  <si>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</si>
  <si>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</si>
  <si>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</si>
  <si>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</si>
  <si>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</si>
  <si>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</si>
  <si>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</si>
  <si>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</si>
  <si>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</si>
  <si>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</si>
  <si>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</si>
  <si>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</si>
  <si>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</si>
  <si>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</si>
  <si>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</si>
  <si>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</si>
  <si>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</si>
  <si>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</si>
  <si>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</si>
  <si>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</si>
  <si>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</si>
  <si>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</si>
  <si>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</si>
  <si>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</si>
  <si>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</si>
  <si>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</si>
  <si>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</si>
  <si>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</si>
  <si>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</si>
  <si>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</si>
  <si>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</si>
  <si>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</si>
  <si>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</si>
  <si>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</si>
  <si>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</si>
  <si>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</si>
  <si>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</si>
  <si>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</si>
  <si>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</si>
  <si>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</si>
  <si>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</si>
  <si>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</si>
  <si>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</si>
  <si>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</si>
  <si>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</si>
  <si>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</si>
  <si>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</si>
  <si>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</si>
  <si>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</si>
  <si>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</si>
  <si>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</si>
  <si>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</si>
  <si>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</si>
  <si>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</si>
  <si>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</si>
  <si>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</si>
  <si>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</si>
  <si>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</si>
  <si>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</si>
  <si>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</si>
  <si>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</si>
  <si>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</si>
  <si>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</si>
  <si>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</si>
  <si>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</si>
  <si>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</si>
  <si>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</si>
  <si>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</si>
  <si>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</si>
  <si>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</si>
  <si>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</si>
  <si>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</si>
  <si>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</si>
  <si>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</si>
  <si>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</si>
  <si>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</si>
  <si>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</si>
  <si>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</si>
  <si>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</si>
  <si>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</si>
  <si>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</si>
  <si>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</si>
  <si>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</si>
  <si>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</si>
  <si>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</si>
  <si>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</si>
  <si>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</si>
  <si>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</si>
  <si>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</si>
  <si>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</si>
  <si>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</si>
  <si>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</si>
  <si>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</si>
  <si>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</si>
  <si>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</si>
  <si>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</si>
  <si>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</si>
  <si>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</si>
  <si>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</si>
  <si>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</si>
  <si>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</si>
  <si>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</si>
  <si>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</si>
  <si>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</si>
  <si>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</si>
  <si>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</si>
  <si>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</si>
  <si>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</si>
  <si>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</si>
  <si>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</si>
  <si>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</si>
  <si>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</si>
  <si>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</si>
  <si>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</si>
  <si>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</si>
  <si>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</si>
  <si>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</si>
  <si>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</si>
  <si>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</si>
  <si>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</si>
  <si>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</si>
  <si>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</si>
  <si>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</si>
  <si>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</si>
  <si>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</si>
  <si>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</si>
  <si>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</si>
  <si>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</si>
  <si>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</si>
  <si>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</si>
  <si>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</si>
  <si>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</si>
  <si>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</si>
  <si>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</si>
  <si>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</si>
  <si>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</si>
  <si>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</si>
  <si>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</si>
  <si>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</si>
  <si>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</si>
  <si>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</si>
  <si>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</si>
  <si>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</si>
  <si>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</si>
  <si>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</si>
  <si>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</si>
  <si>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</si>
  <si>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</si>
  <si>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</si>
  <si>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</si>
  <si>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</si>
  <si>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</si>
  <si>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</si>
  <si>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</si>
  <si>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</si>
  <si>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</si>
  <si>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</si>
  <si>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</si>
  <si>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</si>
  <si>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</si>
  <si>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</si>
  <si>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</si>
  <si>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</si>
  <si>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</si>
  <si>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</si>
  <si>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</si>
  <si>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</si>
  <si>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</si>
  <si>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</si>
  <si>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</si>
  <si>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</si>
  <si>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</si>
  <si>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</si>
  <si>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</si>
  <si>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</si>
  <si>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</si>
  <si>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</si>
  <si>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</si>
  <si>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</si>
  <si>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</si>
  <si>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</si>
  <si>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</si>
  <si>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</si>
  <si>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</si>
  <si>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</si>
  <si>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</si>
  <si>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</si>
  <si>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</si>
  <si>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</si>
  <si>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</si>
  <si>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</si>
  <si>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</si>
  <si>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</si>
  <si>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</si>
  <si>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</si>
  <si>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</si>
  <si>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</si>
  <si>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</si>
  <si>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</si>
  <si>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</si>
  <si>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</si>
  <si>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</si>
  <si>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</si>
  <si>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</si>
  <si>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</si>
  <si>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</si>
  <si>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</si>
  <si>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</si>
  <si>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</si>
  <si>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</si>
  <si>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</si>
  <si>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</si>
  <si>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</si>
  <si>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</si>
  <si>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</si>
  <si>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</si>
  <si>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</si>
  <si>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</si>
  <si>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</si>
  <si>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</si>
  <si>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</si>
  <si>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</si>
  <si>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</si>
  <si>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</si>
  <si>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</si>
  <si>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</si>
  <si>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</si>
  <si>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</si>
  <si>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</si>
  <si>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</si>
  <si>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</si>
  <si>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</si>
  <si>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</si>
  <si>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</si>
  <si>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</si>
  <si>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</si>
  <si>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</si>
  <si>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</si>
  <si>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</si>
  <si>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</si>
  <si>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</si>
  <si>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</si>
  <si>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</si>
  <si>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</si>
  <si>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</si>
  <si>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</si>
  <si>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</si>
  <si>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</si>
  <si>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</si>
  <si>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</si>
  <si>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</si>
  <si>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</si>
  <si>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</si>
  <si>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</si>
  <si>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</si>
  <si>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</si>
  <si>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</si>
  <si>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</si>
  <si>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</si>
  <si>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</si>
  <si>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</si>
  <si>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</si>
  <si>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</si>
  <si>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</si>
  <si>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</si>
  <si>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</si>
  <si>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</si>
  <si>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</si>
  <si>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</si>
  <si>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</si>
  <si>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</si>
  <si>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</si>
  <si>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</si>
  <si>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</si>
  <si>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</si>
  <si>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</si>
  <si>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</si>
  <si>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</si>
  <si>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</si>
  <si>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</si>
  <si>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</si>
  <si>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</si>
  <si>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</si>
  <si>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</si>
  <si>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</si>
  <si>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</si>
  <si>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</si>
  <si>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</si>
  <si>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</si>
  <si>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</si>
  <si>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</si>
  <si>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</si>
  <si>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</si>
  <si>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</si>
  <si>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</si>
  <si>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</si>
  <si>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</si>
  <si>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</si>
  <si>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</si>
  <si>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</si>
  <si>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</si>
  <si>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</si>
  <si>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</si>
  <si>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</si>
  <si>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</si>
  <si>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</si>
  <si>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</si>
  <si>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</si>
  <si>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</si>
  <si>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</si>
  <si>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</si>
  <si>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</si>
  <si>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</si>
  <si>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</si>
  <si>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</si>
  <si>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</si>
  <si>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</si>
  <si>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</si>
  <si>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</si>
  <si>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</si>
  <si>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</si>
  <si>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</si>
  <si>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</si>
  <si>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</si>
  <si>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</si>
  <si>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</si>
  <si>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</si>
  <si>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</si>
  <si>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</si>
  <si>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</si>
  <si>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</si>
  <si>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</si>
  <si>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</si>
  <si>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</si>
  <si>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</si>
  <si>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</si>
  <si>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</si>
  <si>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</si>
  <si>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</si>
  <si>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</si>
  <si>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</si>
  <si>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</si>
  <si>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</si>
  <si>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</si>
  <si>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</si>
  <si>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</si>
  <si>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</si>
  <si>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</si>
  <si>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</si>
  <si>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</si>
  <si>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</si>
  <si>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</si>
  <si>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</si>
  <si>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</si>
  <si>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</si>
  <si>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</si>
  <si>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</si>
  <si>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</si>
  <si>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</si>
  <si>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</si>
  <si>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</si>
  <si>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</si>
  <si>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</si>
  <si>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</si>
  <si>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</si>
  <si>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</si>
  <si>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</si>
  <si>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</si>
  <si>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</si>
  <si>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</si>
  <si>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</si>
  <si>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</si>
  <si>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</si>
  <si>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</si>
  <si>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</si>
  <si>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</si>
  <si>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</si>
  <si>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</si>
  <si>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</si>
  <si>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</si>
  <si>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</si>
  <si>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</si>
  <si>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</si>
  <si>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</si>
  <si>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</si>
  <si>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</si>
  <si>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</si>
  <si>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</si>
  <si>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</si>
  <si>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</si>
  <si>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</si>
  <si>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</si>
  <si>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</si>
  <si>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</si>
  <si>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</si>
  <si>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</si>
  <si>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</si>
  <si>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</si>
  <si>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</si>
  <si>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</si>
  <si>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</si>
  <si>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</si>
  <si>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</si>
  <si>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</si>
  <si>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</si>
  <si>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</si>
  <si>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</si>
  <si>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</si>
  <si>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</si>
  <si>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</si>
  <si>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</si>
  <si>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</si>
  <si>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</si>
  <si>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</si>
  <si>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</si>
  <si>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</si>
  <si>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</si>
  <si>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</si>
  <si>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</si>
  <si>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</si>
  <si>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</si>
  <si>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</si>
  <si>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</si>
  <si>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</si>
  <si>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</si>
  <si>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</si>
  <si>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</si>
  <si>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</si>
  <si>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</si>
  <si>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</si>
  <si>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</si>
  <si>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</si>
  <si>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</si>
  <si>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</si>
  <si>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</si>
  <si>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</si>
  <si>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</si>
  <si>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</si>
  <si>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</si>
  <si>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</si>
  <si>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</si>
  <si>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</si>
  <si>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</si>
  <si>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</si>
  <si>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</si>
  <si>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</si>
  <si>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</si>
  <si>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</si>
  <si>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</si>
  <si>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</si>
  <si>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</si>
  <si>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</si>
  <si>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</si>
  <si>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</si>
  <si>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</si>
  <si>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</si>
  <si>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</si>
  <si>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</si>
  <si>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</si>
  <si>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</si>
  <si>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</si>
  <si>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</si>
  <si>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</si>
  <si>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</si>
  <si>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</si>
  <si>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</si>
  <si>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</si>
  <si>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</si>
  <si>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</si>
  <si>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</si>
  <si>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</si>
  <si>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</si>
  <si>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</si>
  <si>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</si>
  <si>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</si>
  <si>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</si>
  <si>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</si>
  <si>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</si>
  <si>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</si>
  <si>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</si>
  <si>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</si>
  <si>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</si>
  <si>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</si>
  <si>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</si>
  <si>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</si>
  <si>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</si>
  <si>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</si>
  <si>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</si>
  <si>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</si>
  <si>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</si>
  <si>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</si>
  <si>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</si>
  <si>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</si>
  <si>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</si>
  <si>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</si>
  <si>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</si>
  <si>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</si>
  <si>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</si>
  <si>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</si>
  <si>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</si>
  <si>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</si>
  <si>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</si>
  <si>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</si>
  <si>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</si>
  <si>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</si>
  <si>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</si>
  <si>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</si>
  <si>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</si>
  <si>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</si>
  <si>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</si>
  <si>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</si>
  <si>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</si>
  <si>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</si>
  <si>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</si>
  <si>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</si>
  <si>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</si>
  <si>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</si>
  <si>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</si>
  <si>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</si>
  <si>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</si>
  <si>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</si>
  <si>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</si>
  <si>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</si>
  <si>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</si>
  <si>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</si>
  <si>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</si>
  <si>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</si>
  <si>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</si>
  <si>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</si>
  <si>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</si>
  <si>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</si>
  <si>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</si>
  <si>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</si>
  <si>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</si>
  <si>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</si>
  <si>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</si>
  <si>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</si>
  <si>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</si>
  <si>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</si>
  <si>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</si>
  <si>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</si>
  <si>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</si>
  <si>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</si>
  <si>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</si>
  <si>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</si>
  <si>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</si>
  <si>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</si>
  <si>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</si>
  <si>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</si>
  <si>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</si>
  <si>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</si>
  <si>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</si>
  <si>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</si>
  <si>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</si>
  <si>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</si>
  <si>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</si>
  <si>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</si>
  <si>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</si>
  <si>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</si>
  <si>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</si>
  <si>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</si>
  <si>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</si>
  <si>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</si>
  <si>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</si>
  <si>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</si>
  <si>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</si>
  <si>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</si>
  <si>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</si>
  <si>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</si>
  <si>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</si>
  <si>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</si>
  <si>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</si>
  <si>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</si>
  <si>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</si>
  <si>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</si>
  <si>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</si>
  <si>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</si>
  <si>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</si>
  <si>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</si>
  <si>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</si>
  <si>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</si>
  <si>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</si>
  <si>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</si>
  <si>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</si>
  <si>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</si>
  <si>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</si>
  <si>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</si>
  <si>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</si>
  <si>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</si>
  <si>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</si>
  <si>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</si>
  <si>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</si>
  <si>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</si>
  <si>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</si>
  <si>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</si>
  <si>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</si>
  <si>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</si>
  <si>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</si>
  <si>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</si>
  <si>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</si>
  <si>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</si>
  <si>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</si>
  <si>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</si>
  <si>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</si>
  <si>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</si>
  <si>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</si>
  <si>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</si>
  <si>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</si>
  <si>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</si>
  <si>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</si>
  <si>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</si>
  <si>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</si>
  <si>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</si>
  <si>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</si>
  <si>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</si>
  <si>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</si>
  <si>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</si>
  <si>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</si>
  <si>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</si>
  <si>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</si>
  <si>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</si>
  <si>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</si>
  <si>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</si>
  <si>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</si>
  <si>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</si>
  <si>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</si>
  <si>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</si>
  <si>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</si>
  <si>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</si>
  <si>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</si>
  <si>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</si>
  <si>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</si>
  <si>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</si>
  <si>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</si>
  <si>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</si>
  <si>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</si>
  <si>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</si>
  <si>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</si>
  <si>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</si>
  <si>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</si>
  <si>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</si>
  <si>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</si>
  <si>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</si>
  <si>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</si>
  <si>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</si>
  <si>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</si>
  <si>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</si>
  <si>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</si>
  <si>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</si>
  <si>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</si>
  <si>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</si>
  <si>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</si>
  <si>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</si>
  <si>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</si>
  <si>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</si>
  <si>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</si>
  <si>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</si>
  <si>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</si>
  <si>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</si>
  <si>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</si>
  <si>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</si>
  <si>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</si>
  <si>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</si>
  <si>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</si>
  <si>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</si>
  <si>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</si>
  <si>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</si>
  <si>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</si>
  <si>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</si>
  <si>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</si>
  <si>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</si>
  <si>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</si>
  <si>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</si>
  <si>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</si>
  <si>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</si>
  <si>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</si>
  <si>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</si>
  <si>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</si>
  <si>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</si>
  <si>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</si>
  <si>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</si>
  <si>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</si>
  <si>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</si>
  <si>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</si>
  <si>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</si>
  <si>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</si>
  <si>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</si>
  <si>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</si>
  <si>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</si>
  <si>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</si>
  <si>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</si>
  <si>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</si>
  <si>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</si>
  <si>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</si>
  <si>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</si>
  <si>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</si>
  <si>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</si>
  <si>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</si>
  <si>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</si>
  <si>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</si>
  <si>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</si>
  <si>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</si>
  <si>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</si>
  <si>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</si>
  <si>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</si>
  <si>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</si>
  <si>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</si>
  <si>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</si>
  <si>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</si>
  <si>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</si>
  <si>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</si>
  <si>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</si>
  <si>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</si>
  <si>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</si>
  <si>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</si>
  <si>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</si>
  <si>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</si>
  <si>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</si>
  <si>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</si>
  <si>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</si>
  <si>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</si>
  <si>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</si>
  <si>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</si>
  <si>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</si>
  <si>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</si>
  <si>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</si>
  <si>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</si>
  <si>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</si>
  <si>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</si>
  <si>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</si>
  <si>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</si>
  <si>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</si>
  <si>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</si>
  <si>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</si>
  <si>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</si>
  <si>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</si>
  <si>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</si>
  <si>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</si>
  <si>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</si>
  <si>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</si>
  <si>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</si>
  <si>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</si>
  <si>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</si>
  <si>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</si>
  <si>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</si>
  <si>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</si>
  <si>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</si>
  <si>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11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</si>
  <si>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</si>
  <si>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</si>
  <si>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</si>
  <si>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</si>
  <si>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</si>
  <si>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</si>
  <si>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</si>
  <si>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</si>
  <si>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</si>
  <si>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</si>
  <si>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</si>
  <si>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</si>
  <si>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</si>
  <si>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</si>
  <si>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</si>
  <si>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</si>
  <si>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</si>
  <si>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</si>
  <si>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</si>
  <si>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</si>
  <si>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</si>
  <si>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</si>
  <si>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</si>
  <si>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</si>
  <si>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</si>
  <si>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</si>
  <si>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</si>
  <si>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</si>
  <si>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</si>
  <si>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</si>
  <si>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</si>
  <si>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r>
      <t xml:space="preserve">Форма № </t>
    </r>
    <r>
      <rPr>
        <b/>
        <u/>
        <sz val="18"/>
        <rFont val="Times New Roman"/>
        <family val="1"/>
        <charset val="204"/>
      </rPr>
      <t xml:space="preserve"> 20: </t>
    </r>
    <r>
      <rPr>
        <b/>
        <sz val="18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</si>
  <si>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II.VII</t>
  </si>
  <si>
    <t>В.В. Верещагина</t>
  </si>
  <si>
    <t>Год раскрытия (предоставления) информации: 2023 год</t>
  </si>
  <si>
    <t>2023 год</t>
  </si>
  <si>
    <t>Утвержденный план на 2023 г.</t>
  </si>
  <si>
    <t>Факт за 2023 г.</t>
  </si>
  <si>
    <t>чел.</t>
  </si>
  <si>
    <t>за 12 месяцев 2023 года</t>
  </si>
  <si>
    <t xml:space="preserve">промышелнности и энергетики Саратовской области № 288 от 31.10.2023 года "Об утверждении </t>
  </si>
  <si>
    <t>изменений, вносимых в инвестиционную программу АО Облкоммунэнерго" на период 2022-2026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</si>
</sst>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</numFmts>
  <fonts count="8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0"/>
      <name val="Times New Roman Cyr"/>
    </font>
    <font>
      <sz val="11"/>
      <name val="Calibri"/>
      <family val="2"/>
      <charset val="204"/>
    </font>
    <font>
      <b/>
      <u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5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8" fillId="0" borderId="0"/>
    <xf numFmtId="0" fontId="1" fillId="0" borderId="0"/>
    <xf numFmtId="0" fontId="58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9" fillId="0" borderId="0"/>
    <xf numFmtId="0" fontId="5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87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60" applyFont="1" applyBorder="1" applyAlignment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60" applyFont="1" applyBorder="1" applyAlignment="1">
      <alignment horizontal="left" vertical="top" wrapText="1" indent="3"/>
    </xf>
    <xf numFmtId="0" fontId="29" fillId="0" borderId="11" xfId="60" applyFont="1" applyBorder="1" applyAlignment="1">
      <alignment horizontal="left" vertical="center" wrapText="1"/>
    </xf>
    <xf numFmtId="0" fontId="29" fillId="0" borderId="13" xfId="60" applyFont="1" applyBorder="1" applyAlignment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60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60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60" applyFont="1" applyFill="1" applyBorder="1" applyAlignment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60" applyFont="1" applyFill="1" applyBorder="1" applyAlignment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5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5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5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0" fillId="0" borderId="0" xfId="0" applyFont="1" applyAlignment="1">
      <alignment horizontal="left" vertical="center" wrapText="1"/>
    </xf>
    <xf numFmtId="169" fontId="6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2" fillId="0" borderId="19" xfId="74" applyFont="1" applyFill="1" applyBorder="1" applyAlignment="1">
      <alignment vertical="center"/>
    </xf>
    <xf numFmtId="165" fontId="55" fillId="0" borderId="19" xfId="74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55" fillId="0" borderId="0" xfId="69" applyFont="1" applyFill="1" applyAlignment="1">
      <alignment vertical="center"/>
    </xf>
    <xf numFmtId="0" fontId="36" fillId="0" borderId="19" xfId="52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2" fillId="0" borderId="19" xfId="74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2" fillId="0" borderId="19" xfId="75" applyNumberFormat="1" applyFont="1" applyFill="1" applyBorder="1" applyAlignment="1">
      <alignment horizontal="center" vertical="center"/>
    </xf>
    <xf numFmtId="170" fontId="6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9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63" fillId="0" borderId="19" xfId="0" applyFont="1" applyBorder="1" applyAlignment="1">
      <alignment vertical="center"/>
    </xf>
    <xf numFmtId="1" fontId="6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1" applyFill="1" applyAlignment="1">
      <alignment vertical="center"/>
    </xf>
    <xf numFmtId="0" fontId="1" fillId="0" borderId="0" xfId="61" applyAlignment="1">
      <alignment vertical="center"/>
    </xf>
    <xf numFmtId="0" fontId="64" fillId="0" borderId="0" xfId="58" applyFont="1" applyAlignment="1">
      <alignment vertical="center"/>
    </xf>
    <xf numFmtId="0" fontId="65" fillId="0" borderId="0" xfId="58" applyFont="1" applyAlignment="1">
      <alignment horizontal="center" vertical="center"/>
    </xf>
    <xf numFmtId="0" fontId="66" fillId="0" borderId="0" xfId="58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7" fillId="30" borderId="0" xfId="58" applyFont="1" applyFill="1" applyAlignment="1">
      <alignment horizontal="center" vertical="center"/>
    </xf>
    <xf numFmtId="0" fontId="68" fillId="30" borderId="0" xfId="58" applyFont="1" applyFill="1" applyAlignment="1">
      <alignment horizontal="center" vertical="center" wrapText="1"/>
    </xf>
    <xf numFmtId="173" fontId="69" fillId="0" borderId="0" xfId="81" applyNumberFormat="1" applyFont="1" applyAlignment="1">
      <alignment horizontal="center" vertical="center"/>
    </xf>
    <xf numFmtId="173" fontId="70" fillId="0" borderId="0" xfId="81" applyNumberFormat="1" applyFont="1" applyAlignment="1">
      <alignment horizontal="center" vertical="center"/>
    </xf>
    <xf numFmtId="0" fontId="69" fillId="0" borderId="0" xfId="42" applyFont="1" applyAlignment="1">
      <alignment vertical="center" wrapText="1"/>
    </xf>
    <xf numFmtId="0" fontId="69" fillId="0" borderId="0" xfId="58" applyFont="1" applyAlignment="1">
      <alignment vertical="center" wrapText="1"/>
    </xf>
    <xf numFmtId="0" fontId="38" fillId="0" borderId="0" xfId="43" applyFont="1" applyAlignment="1">
      <alignment vertical="center"/>
    </xf>
    <xf numFmtId="1" fontId="66" fillId="0" borderId="0" xfId="58" applyNumberFormat="1" applyFont="1" applyAlignment="1">
      <alignment horizontal="center" vertical="center"/>
    </xf>
    <xf numFmtId="172" fontId="70" fillId="0" borderId="0" xfId="81" applyNumberFormat="1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/>
    </xf>
    <xf numFmtId="0" fontId="71" fillId="0" borderId="0" xfId="58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 wrapText="1"/>
    </xf>
    <xf numFmtId="174" fontId="66" fillId="0" borderId="0" xfId="58" applyNumberFormat="1" applyFont="1" applyAlignment="1">
      <alignment vertical="center"/>
    </xf>
    <xf numFmtId="0" fontId="66" fillId="0" borderId="0" xfId="58" applyFont="1" applyAlignment="1">
      <alignment vertical="center"/>
    </xf>
    <xf numFmtId="0" fontId="38" fillId="0" borderId="0" xfId="42" applyFont="1" applyAlignment="1">
      <alignment vertical="center" wrapText="1"/>
    </xf>
    <xf numFmtId="165" fontId="69" fillId="0" borderId="0" xfId="81" applyFont="1" applyAlignment="1">
      <alignment horizontal="center" vertical="center"/>
    </xf>
    <xf numFmtId="0" fontId="69" fillId="0" borderId="0" xfId="58" applyFont="1" applyAlignment="1">
      <alignment horizontal="center" vertical="center"/>
    </xf>
    <xf numFmtId="4" fontId="66" fillId="0" borderId="0" xfId="58" applyNumberFormat="1" applyFont="1" applyAlignment="1">
      <alignment horizontal="center" vertical="center"/>
    </xf>
    <xf numFmtId="0" fontId="70" fillId="31" borderId="0" xfId="58" applyFont="1" applyFill="1" applyAlignment="1">
      <alignment horizontal="center" vertical="center"/>
    </xf>
    <xf numFmtId="172" fontId="70" fillId="31" borderId="0" xfId="81" applyNumberFormat="1" applyFont="1" applyFill="1" applyAlignment="1">
      <alignment horizontal="center" vertical="center"/>
    </xf>
    <xf numFmtId="173" fontId="70" fillId="31" borderId="0" xfId="81" applyNumberFormat="1" applyFont="1" applyFill="1" applyAlignment="1">
      <alignment horizontal="center" vertical="center"/>
    </xf>
    <xf numFmtId="0" fontId="69" fillId="0" borderId="0" xfId="58" applyFont="1" applyAlignment="1">
      <alignment horizontal="right" vertical="center"/>
    </xf>
    <xf numFmtId="175" fontId="69" fillId="0" borderId="0" xfId="70" applyNumberFormat="1" applyFont="1" applyAlignment="1">
      <alignment horizontal="center" vertical="center"/>
    </xf>
    <xf numFmtId="176" fontId="65" fillId="0" borderId="0" xfId="58" applyNumberFormat="1" applyFont="1" applyAlignment="1">
      <alignment horizontal="center" vertical="center"/>
    </xf>
    <xf numFmtId="0" fontId="70" fillId="0" borderId="0" xfId="58" applyFont="1" applyAlignment="1">
      <alignment horizontal="right" vertical="center"/>
    </xf>
    <xf numFmtId="174" fontId="66" fillId="0" borderId="0" xfId="58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0" fontId="65" fillId="0" borderId="0" xfId="58" applyFont="1" applyAlignment="1">
      <alignment horizontal="center" vertical="center" wrapText="1"/>
    </xf>
    <xf numFmtId="3" fontId="66" fillId="0" borderId="0" xfId="58" applyNumberFormat="1" applyFont="1" applyAlignment="1">
      <alignment horizontal="center" vertical="center"/>
    </xf>
    <xf numFmtId="0" fontId="68" fillId="30" borderId="0" xfId="58" applyFont="1" applyFill="1" applyAlignment="1">
      <alignment horizontal="center" vertical="center"/>
    </xf>
    <xf numFmtId="0" fontId="72" fillId="31" borderId="0" xfId="58" applyFont="1" applyFill="1" applyAlignment="1">
      <alignment horizontal="center" vertical="center"/>
    </xf>
    <xf numFmtId="172" fontId="72" fillId="31" borderId="0" xfId="81" applyNumberFormat="1" applyFont="1" applyFill="1" applyAlignment="1">
      <alignment horizontal="center" vertical="center"/>
    </xf>
    <xf numFmtId="0" fontId="73" fillId="0" borderId="0" xfId="58" applyFont="1" applyAlignment="1">
      <alignment horizontal="right" vertical="center"/>
    </xf>
    <xf numFmtId="172" fontId="73" fillId="0" borderId="0" xfId="81" applyNumberFormat="1" applyFont="1" applyAlignment="1">
      <alignment horizontal="center" vertical="center"/>
    </xf>
    <xf numFmtId="0" fontId="74" fillId="0" borderId="0" xfId="58" applyFont="1" applyAlignment="1">
      <alignment horizontal="center" vertical="center"/>
    </xf>
    <xf numFmtId="172" fontId="74" fillId="0" borderId="0" xfId="81" applyNumberFormat="1" applyFont="1" applyAlignment="1">
      <alignment horizontal="center" vertical="center"/>
    </xf>
    <xf numFmtId="3" fontId="69" fillId="0" borderId="0" xfId="58" applyNumberFormat="1" applyFont="1" applyAlignment="1">
      <alignment horizontal="right" vertical="center"/>
    </xf>
    <xf numFmtId="0" fontId="66" fillId="0" borderId="0" xfId="58" applyFont="1" applyAlignment="1">
      <alignment horizontal="right" vertical="center"/>
    </xf>
    <xf numFmtId="1" fontId="66" fillId="0" borderId="0" xfId="58" applyNumberFormat="1" applyFont="1" applyAlignment="1">
      <alignment vertical="center"/>
    </xf>
    <xf numFmtId="172" fontId="72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70" fillId="31" borderId="0" xfId="58" applyFont="1" applyFill="1" applyAlignment="1">
      <alignment horizontal="right" vertical="center"/>
    </xf>
    <xf numFmtId="172" fontId="70" fillId="31" borderId="0" xfId="58" applyNumberFormat="1" applyFont="1" applyFill="1" applyAlignment="1">
      <alignment horizontal="center" vertical="center"/>
    </xf>
    <xf numFmtId="172" fontId="69" fillId="0" borderId="0" xfId="58" applyNumberFormat="1" applyFont="1" applyAlignment="1">
      <alignment horizontal="center" vertical="center"/>
    </xf>
    <xf numFmtId="9" fontId="69" fillId="0" borderId="0" xfId="68" applyFont="1" applyAlignment="1">
      <alignment horizontal="center" vertical="center"/>
    </xf>
    <xf numFmtId="3" fontId="65" fillId="0" borderId="0" xfId="58" applyNumberFormat="1" applyFont="1" applyAlignment="1">
      <alignment horizontal="center" vertical="center"/>
    </xf>
    <xf numFmtId="172" fontId="70" fillId="0" borderId="0" xfId="80" applyNumberFormat="1" applyFont="1" applyAlignment="1">
      <alignment horizontal="center" vertical="center"/>
    </xf>
    <xf numFmtId="172" fontId="75" fillId="0" borderId="0" xfId="58" applyNumberFormat="1" applyFont="1" applyAlignment="1">
      <alignment horizontal="center" vertical="center"/>
    </xf>
    <xf numFmtId="172" fontId="69" fillId="0" borderId="0" xfId="80" applyNumberFormat="1" applyFont="1" applyAlignment="1">
      <alignment horizontal="center" vertical="center"/>
    </xf>
    <xf numFmtId="9" fontId="75" fillId="26" borderId="0" xfId="70" applyFont="1" applyFill="1" applyAlignment="1">
      <alignment horizontal="center" vertical="center"/>
    </xf>
    <xf numFmtId="172" fontId="65" fillId="0" borderId="0" xfId="81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 wrapText="1"/>
    </xf>
    <xf numFmtId="0" fontId="69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66" fillId="0" borderId="0" xfId="69" applyNumberFormat="1" applyFont="1" applyAlignment="1">
      <alignment horizontal="center" vertical="center"/>
    </xf>
    <xf numFmtId="0" fontId="76" fillId="0" borderId="0" xfId="58" applyFont="1" applyAlignment="1">
      <alignment horizontal="center" vertical="center"/>
    </xf>
    <xf numFmtId="175" fontId="69" fillId="0" borderId="0" xfId="69" applyNumberFormat="1" applyFont="1" applyAlignment="1">
      <alignment horizontal="center" vertical="center"/>
    </xf>
    <xf numFmtId="0" fontId="66" fillId="0" borderId="0" xfId="58" applyFont="1" applyAlignment="1">
      <alignment vertical="center" wrapText="1"/>
    </xf>
    <xf numFmtId="175" fontId="69" fillId="0" borderId="0" xfId="68" applyNumberFormat="1" applyFont="1" applyAlignment="1">
      <alignment horizontal="center" vertical="center"/>
    </xf>
    <xf numFmtId="0" fontId="77" fillId="0" borderId="0" xfId="0" applyFont="1" applyAlignment="1">
      <alignment vertical="center" wrapText="1"/>
    </xf>
    <xf numFmtId="0" fontId="77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1" fillId="0" borderId="10" xfId="0" applyFont="1" applyBorder="1" applyAlignment="1">
      <alignment horizontal="left" vertical="top" wrapText="1"/>
    </xf>
    <xf numFmtId="3" fontId="6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7" fillId="0" borderId="28" xfId="0" applyNumberFormat="1" applyFont="1" applyBorder="1" applyAlignment="1">
      <alignment horizontal="center" vertical="center"/>
    </xf>
    <xf numFmtId="49" fontId="27" fillId="0" borderId="29" xfId="0" applyNumberFormat="1" applyFont="1" applyBorder="1" applyAlignment="1">
      <alignment horizontal="center" vertical="center"/>
    </xf>
    <xf numFmtId="49" fontId="27" fillId="0" borderId="30" xfId="0" applyNumberFormat="1" applyFont="1" applyBorder="1" applyAlignment="1">
      <alignment horizontal="center" vertical="center"/>
    </xf>
    <xf numFmtId="0" fontId="27" fillId="0" borderId="31" xfId="44" applyFont="1" applyBorder="1" applyAlignment="1">
      <alignment horizontal="center" vertical="center"/>
    </xf>
    <xf numFmtId="0" fontId="27" fillId="0" borderId="32" xfId="44" applyFont="1" applyBorder="1" applyAlignment="1">
      <alignment horizontal="center" vertical="center"/>
    </xf>
    <xf numFmtId="49" fontId="27" fillId="0" borderId="28" xfId="44" applyNumberFormat="1" applyFont="1" applyBorder="1" applyAlignment="1">
      <alignment horizontal="center" vertical="center"/>
    </xf>
    <xf numFmtId="49" fontId="27" fillId="0" borderId="29" xfId="44" applyNumberFormat="1" applyFont="1" applyBorder="1" applyAlignment="1">
      <alignment horizontal="center" vertical="center"/>
    </xf>
    <xf numFmtId="49" fontId="26" fillId="0" borderId="33" xfId="44" applyNumberFormat="1" applyFont="1" applyBorder="1" applyAlignment="1">
      <alignment horizontal="left" vertical="center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0" fontId="26" fillId="0" borderId="19" xfId="44" applyFont="1" applyBorder="1" applyAlignment="1">
      <alignment horizontal="center" vertical="center" wrapText="1"/>
    </xf>
    <xf numFmtId="49" fontId="44" fillId="0" borderId="29" xfId="44" applyNumberFormat="1" applyFont="1" applyBorder="1" applyAlignment="1">
      <alignment horizontal="center" vertical="center"/>
    </xf>
    <xf numFmtId="0" fontId="44" fillId="0" borderId="34" xfId="44" applyFont="1" applyBorder="1" applyAlignment="1">
      <alignment horizontal="center" vertical="center" wrapText="1"/>
    </xf>
    <xf numFmtId="0" fontId="44" fillId="0" borderId="32" xfId="44" applyFont="1" applyBorder="1" applyAlignment="1">
      <alignment horizontal="center" vertical="center" wrapText="1"/>
    </xf>
    <xf numFmtId="0" fontId="27" fillId="0" borderId="35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 wrapText="1"/>
    </xf>
    <xf numFmtId="0" fontId="27" fillId="0" borderId="31" xfId="44" applyFont="1" applyBorder="1" applyAlignment="1">
      <alignment horizontal="center" vertical="center" wrapText="1"/>
    </xf>
    <xf numFmtId="49" fontId="27" fillId="0" borderId="0" xfId="44" applyNumberFormat="1" applyFont="1" applyAlignment="1">
      <alignment horizontal="center" vertical="center"/>
    </xf>
    <xf numFmtId="49" fontId="27" fillId="0" borderId="37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vertical="center" wrapText="1"/>
    </xf>
    <xf numFmtId="49" fontId="27" fillId="0" borderId="39" xfId="0" applyNumberFormat="1" applyFont="1" applyBorder="1" applyAlignment="1">
      <alignment horizontal="center" vertical="center"/>
    </xf>
    <xf numFmtId="0" fontId="27" fillId="0" borderId="40" xfId="44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41" xfId="0" applyFont="1" applyBorder="1" applyAlignment="1">
      <alignment vertical="center" wrapText="1"/>
    </xf>
    <xf numFmtId="0" fontId="0" fillId="0" borderId="41" xfId="0" applyBorder="1" applyAlignment="1">
      <alignment horizontal="center" vertical="center"/>
    </xf>
    <xf numFmtId="0" fontId="1" fillId="0" borderId="34" xfId="0" applyFont="1" applyBorder="1" applyAlignment="1">
      <alignment vertical="center" wrapText="1"/>
    </xf>
    <xf numFmtId="0" fontId="4" fillId="0" borderId="36" xfId="44" applyFont="1" applyBorder="1" applyAlignment="1">
      <alignment horizontal="center" vertical="center" wrapText="1"/>
    </xf>
    <xf numFmtId="0" fontId="4" fillId="0" borderId="31" xfId="44" applyFont="1" applyBorder="1" applyAlignment="1">
      <alignment horizontal="center" vertical="center" wrapText="1"/>
    </xf>
    <xf numFmtId="49" fontId="42" fillId="0" borderId="37" xfId="44" applyNumberFormat="1" applyFont="1" applyBorder="1" applyAlignment="1">
      <alignment horizontal="center" vertical="center" wrapText="1"/>
    </xf>
    <xf numFmtId="49" fontId="42" fillId="0" borderId="28" xfId="44" applyNumberFormat="1" applyFont="1" applyBorder="1" applyAlignment="1">
      <alignment horizontal="center" vertical="center" wrapText="1"/>
    </xf>
    <xf numFmtId="0" fontId="3" fillId="0" borderId="38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49" fontId="46" fillId="0" borderId="37" xfId="44" applyNumberFormat="1" applyFont="1" applyBorder="1" applyAlignment="1">
      <alignment horizontal="center" vertical="center" wrapText="1"/>
    </xf>
    <xf numFmtId="49" fontId="46" fillId="0" borderId="28" xfId="44" applyNumberFormat="1" applyFont="1" applyBorder="1" applyAlignment="1">
      <alignment horizontal="center" vertical="center" wrapText="1"/>
    </xf>
    <xf numFmtId="0" fontId="4" fillId="0" borderId="38" xfId="44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3" fillId="0" borderId="36" xfId="44" applyFont="1" applyBorder="1" applyAlignment="1">
      <alignment horizontal="center" vertical="center" wrapText="1"/>
    </xf>
    <xf numFmtId="0" fontId="3" fillId="0" borderId="31" xfId="44" applyFont="1" applyBorder="1" applyAlignment="1">
      <alignment horizontal="center" vertical="center" wrapText="1"/>
    </xf>
    <xf numFmtId="4" fontId="0" fillId="0" borderId="19" xfId="0" applyNumberFormat="1" applyBorder="1"/>
    <xf numFmtId="0" fontId="1" fillId="0" borderId="19" xfId="44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7" xfId="44" applyBorder="1" applyAlignment="1">
      <alignment horizontal="left" vertical="center" wrapText="1"/>
    </xf>
    <xf numFmtId="0" fontId="1" fillId="0" borderId="34" xfId="44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19" xfId="0" applyBorder="1"/>
    <xf numFmtId="0" fontId="57" fillId="0" borderId="19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57" fillId="32" borderId="19" xfId="0" applyFont="1" applyFill="1" applyBorder="1" applyAlignment="1">
      <alignment horizontal="center"/>
    </xf>
    <xf numFmtId="0" fontId="57" fillId="32" borderId="19" xfId="0" applyFont="1" applyFill="1" applyBorder="1" applyAlignment="1">
      <alignment horizontal="center" wrapText="1"/>
    </xf>
    <xf numFmtId="165" fontId="78" fillId="0" borderId="0" xfId="44" applyNumberFormat="1" applyFont="1" applyAlignment="1">
      <alignment horizontal="center" vertical="center" wrapText="1"/>
    </xf>
    <xf numFmtId="0" fontId="79" fillId="0" borderId="0" xfId="44" applyFont="1"/>
    <xf numFmtId="0" fontId="1" fillId="0" borderId="0" xfId="44" applyAlignment="1">
      <alignment vertical="center"/>
    </xf>
    <xf numFmtId="0" fontId="1" fillId="0" borderId="0" xfId="44" applyAlignment="1">
      <alignment horizontal="right" vertical="center"/>
    </xf>
    <xf numFmtId="0" fontId="26" fillId="0" borderId="31" xfId="44" applyFont="1" applyBorder="1" applyAlignment="1">
      <alignment horizontal="center" vertical="center" wrapText="1"/>
    </xf>
    <xf numFmtId="49" fontId="44" fillId="0" borderId="32" xfId="44" applyNumberFormat="1" applyFont="1" applyBorder="1" applyAlignment="1">
      <alignment horizontal="center" vertical="center"/>
    </xf>
    <xf numFmtId="4" fontId="1" fillId="0" borderId="0" xfId="44" applyNumberFormat="1" applyAlignment="1">
      <alignment vertical="center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49" fontId="27" fillId="0" borderId="0" xfId="44" applyNumberFormat="1" applyFont="1" applyAlignment="1">
      <alignment horizontal="left" vertical="center"/>
    </xf>
    <xf numFmtId="49" fontId="51" fillId="0" borderId="0" xfId="44" applyNumberFormat="1" applyFont="1" applyAlignment="1">
      <alignment horizontal="left" vertical="center"/>
    </xf>
    <xf numFmtId="0" fontId="51" fillId="0" borderId="0" xfId="44" applyFont="1"/>
    <xf numFmtId="49" fontId="56" fillId="0" borderId="0" xfId="29" applyNumberFormat="1" applyFill="1" applyAlignment="1" applyProtection="1">
      <alignment horizontal="left" vertical="center"/>
    </xf>
    <xf numFmtId="4" fontId="1" fillId="33" borderId="0" xfId="44" applyNumberFormat="1" applyFill="1" applyAlignment="1">
      <alignment vertical="center"/>
    </xf>
    <xf numFmtId="0" fontId="61" fillId="0" borderId="0" xfId="44" applyFont="1" applyAlignment="1">
      <alignment vertical="center"/>
    </xf>
    <xf numFmtId="0" fontId="43" fillId="0" borderId="0" xfId="44" applyFont="1" applyAlignment="1">
      <alignment horizontal="center" vertical="center"/>
    </xf>
    <xf numFmtId="0" fontId="52" fillId="0" borderId="0" xfId="44" applyFont="1" applyAlignment="1">
      <alignment horizontal="left" vertical="center"/>
    </xf>
    <xf numFmtId="0" fontId="52" fillId="0" borderId="0" xfId="44" applyFont="1" applyAlignment="1">
      <alignment horizontal="center" vertical="center"/>
    </xf>
    <xf numFmtId="0" fontId="53" fillId="0" borderId="0" xfId="44" applyFont="1" applyAlignment="1">
      <alignment horizontal="left" vertical="center"/>
    </xf>
    <xf numFmtId="0" fontId="27" fillId="0" borderId="0" xfId="44" applyFont="1" applyAlignment="1">
      <alignment horizontal="right" vertical="center"/>
    </xf>
    <xf numFmtId="0" fontId="1" fillId="0" borderId="19" xfId="44" applyBorder="1" applyAlignment="1">
      <alignment horizontal="center" wrapText="1"/>
    </xf>
    <xf numFmtId="0" fontId="1" fillId="0" borderId="28" xfId="44" applyBorder="1"/>
    <xf numFmtId="0" fontId="34" fillId="0" borderId="25" xfId="44" applyFont="1" applyBorder="1" applyAlignment="1">
      <alignment horizontal="center" vertical="center"/>
    </xf>
    <xf numFmtId="0" fontId="34" fillId="0" borderId="42" xfId="44" applyFont="1" applyBorder="1" applyAlignment="1">
      <alignment horizontal="center" vertical="center"/>
    </xf>
    <xf numFmtId="0" fontId="34" fillId="0" borderId="43" xfId="44" applyFont="1" applyBorder="1" applyAlignment="1">
      <alignment horizontal="center" vertical="center"/>
    </xf>
    <xf numFmtId="4" fontId="1" fillId="0" borderId="19" xfId="44" applyNumberFormat="1" applyBorder="1" applyAlignment="1">
      <alignment vertical="center"/>
    </xf>
    <xf numFmtId="0" fontId="1" fillId="0" borderId="19" xfId="44" applyBorder="1" applyAlignment="1">
      <alignment vertical="center"/>
    </xf>
    <xf numFmtId="0" fontId="61" fillId="0" borderId="19" xfId="44" applyFont="1" applyBorder="1" applyAlignment="1">
      <alignment vertical="center"/>
    </xf>
    <xf numFmtId="169" fontId="1" fillId="0" borderId="19" xfId="44" applyNumberFormat="1" applyBorder="1" applyAlignment="1">
      <alignment vertical="center"/>
    </xf>
    <xf numFmtId="0" fontId="1" fillId="0" borderId="19" xfId="44" applyBorder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27" fillId="34" borderId="31" xfId="44" applyFont="1" applyFill="1" applyBorder="1" applyAlignment="1">
      <alignment horizontal="center" vertical="center"/>
    </xf>
    <xf numFmtId="49" fontId="27" fillId="34" borderId="39" xfId="0" applyNumberFormat="1" applyFont="1" applyFill="1" applyBorder="1" applyAlignment="1">
      <alignment horizontal="center" vertical="center"/>
    </xf>
    <xf numFmtId="0" fontId="27" fillId="34" borderId="40" xfId="44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49" fontId="27" fillId="35" borderId="28" xfId="0" applyNumberFormat="1" applyFont="1" applyFill="1" applyBorder="1" applyAlignment="1">
      <alignment horizontal="center" vertical="center"/>
    </xf>
    <xf numFmtId="0" fontId="1" fillId="35" borderId="19" xfId="0" applyFont="1" applyFill="1" applyBorder="1" applyAlignment="1">
      <alignment vertical="center" wrapText="1"/>
    </xf>
    <xf numFmtId="0" fontId="27" fillId="35" borderId="31" xfId="44" applyFont="1" applyFill="1" applyBorder="1" applyAlignment="1">
      <alignment horizontal="center" vertical="center"/>
    </xf>
    <xf numFmtId="49" fontId="27" fillId="35" borderId="37" xfId="0" applyNumberFormat="1" applyFont="1" applyFill="1" applyBorder="1" applyAlignment="1">
      <alignment horizontal="center" vertical="center"/>
    </xf>
    <xf numFmtId="0" fontId="1" fillId="35" borderId="38" xfId="0" applyFont="1" applyFill="1" applyBorder="1" applyAlignment="1">
      <alignment vertical="center" wrapText="1"/>
    </xf>
    <xf numFmtId="0" fontId="27" fillId="35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9" fontId="27" fillId="37" borderId="37" xfId="0" applyNumberFormat="1" applyFont="1" applyFill="1" applyBorder="1" applyAlignment="1">
      <alignment horizontal="center" vertical="center"/>
    </xf>
    <xf numFmtId="0" fontId="1" fillId="37" borderId="38" xfId="0" applyFont="1" applyFill="1" applyBorder="1" applyAlignment="1">
      <alignment vertical="center" wrapText="1"/>
    </xf>
    <xf numFmtId="0" fontId="27" fillId="37" borderId="36" xfId="44" applyFont="1" applyFill="1" applyBorder="1" applyAlignment="1">
      <alignment horizontal="center" vertical="center"/>
    </xf>
    <xf numFmtId="49" fontId="27" fillId="37" borderId="28" xfId="0" applyNumberFormat="1" applyFont="1" applyFill="1" applyBorder="1" applyAlignment="1">
      <alignment horizontal="center" vertical="center"/>
    </xf>
    <xf numFmtId="0" fontId="1" fillId="37" borderId="19" xfId="0" applyFont="1" applyFill="1" applyBorder="1" applyAlignment="1">
      <alignment vertical="center" wrapText="1"/>
    </xf>
    <xf numFmtId="0" fontId="27" fillId="37" borderId="31" xfId="44" applyFont="1" applyFill="1" applyBorder="1" applyAlignment="1">
      <alignment horizontal="center" vertical="center"/>
    </xf>
    <xf numFmtId="0" fontId="80" fillId="0" borderId="31" xfId="0" applyFont="1" applyBorder="1" applyAlignment="1">
      <alignment horizontal="center" vertical="center"/>
    </xf>
    <xf numFmtId="0" fontId="80" fillId="0" borderId="40" xfId="0" applyFont="1" applyBorder="1" applyAlignment="1">
      <alignment horizontal="center" vertical="center"/>
    </xf>
    <xf numFmtId="165" fontId="27" fillId="0" borderId="0" xfId="44" applyNumberFormat="1" applyFont="1" applyAlignment="1">
      <alignment horizontal="center" vertical="center" wrapText="1"/>
    </xf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0" fontId="53" fillId="0" borderId="0" xfId="44" applyFont="1" applyAlignment="1">
      <alignment vertical="center"/>
    </xf>
    <xf numFmtId="49" fontId="27" fillId="0" borderId="26" xfId="0" applyNumberFormat="1" applyFont="1" applyBorder="1" applyAlignment="1">
      <alignment horizontal="center" vertical="center"/>
    </xf>
    <xf numFmtId="0" fontId="27" fillId="0" borderId="0" xfId="44" applyFont="1" applyAlignment="1">
      <alignment horizontal="center" vertical="center"/>
    </xf>
    <xf numFmtId="3" fontId="0" fillId="0" borderId="0" xfId="0" applyNumberFormat="1"/>
    <xf numFmtId="3" fontId="80" fillId="0" borderId="0" xfId="0" applyNumberFormat="1" applyFont="1"/>
    <xf numFmtId="0" fontId="1" fillId="0" borderId="52" xfId="44" applyBorder="1"/>
    <xf numFmtId="4" fontId="64" fillId="0" borderId="19" xfId="0" applyNumberFormat="1" applyFont="1" applyBorder="1" applyAlignment="1">
      <alignment horizontal="center"/>
    </xf>
    <xf numFmtId="4" fontId="54" fillId="0" borderId="31" xfId="0" applyNumberFormat="1" applyFont="1" applyBorder="1" applyAlignment="1">
      <alignment horizontal="center"/>
    </xf>
    <xf numFmtId="0" fontId="1" fillId="0" borderId="19" xfId="44" applyBorder="1" applyAlignment="1">
      <alignment horizontal="center" vertical="center"/>
    </xf>
    <xf numFmtId="4" fontId="1" fillId="0" borderId="19" xfId="44" applyNumberFormat="1" applyBorder="1" applyAlignment="1">
      <alignment horizontal="center" vertical="center"/>
    </xf>
    <xf numFmtId="0" fontId="1" fillId="0" borderId="19" xfId="44" applyBorder="1" applyAlignment="1">
      <alignment horizontal="center"/>
    </xf>
    <xf numFmtId="4" fontId="1" fillId="0" borderId="19" xfId="44" applyNumberFormat="1" applyBorder="1" applyAlignment="1">
      <alignment horizontal="center"/>
    </xf>
    <xf numFmtId="10" fontId="55" fillId="0" borderId="28" xfId="65" applyNumberFormat="1" applyFont="1" applyFill="1" applyBorder="1" applyAlignment="1">
      <alignment horizontal="center"/>
    </xf>
    <xf numFmtId="10" fontId="55" fillId="0" borderId="19" xfId="65" applyNumberFormat="1" applyFont="1" applyFill="1" applyBorder="1" applyAlignment="1">
      <alignment horizontal="center"/>
    </xf>
    <xf numFmtId="2" fontId="81" fillId="0" borderId="19" xfId="0" applyNumberFormat="1" applyFont="1" applyBorder="1" applyAlignment="1">
      <alignment horizontal="center"/>
    </xf>
    <xf numFmtId="4" fontId="81" fillId="0" borderId="19" xfId="0" applyNumberFormat="1" applyFont="1" applyBorder="1" applyAlignment="1">
      <alignment horizontal="center"/>
    </xf>
    <xf numFmtId="4" fontId="27" fillId="0" borderId="19" xfId="0" applyNumberFormat="1" applyFont="1" applyBorder="1" applyAlignment="1">
      <alignment horizontal="center"/>
    </xf>
    <xf numFmtId="2" fontId="27" fillId="0" borderId="19" xfId="0" applyNumberFormat="1" applyFont="1" applyBorder="1" applyAlignment="1">
      <alignment horizontal="center"/>
    </xf>
    <xf numFmtId="0" fontId="81" fillId="0" borderId="19" xfId="0" applyFont="1" applyBorder="1" applyAlignment="1">
      <alignment horizontal="center"/>
    </xf>
    <xf numFmtId="0" fontId="80" fillId="0" borderId="38" xfId="0" applyFont="1" applyBorder="1" applyAlignment="1">
      <alignment horizontal="center"/>
    </xf>
    <xf numFmtId="4" fontId="54" fillId="37" borderId="36" xfId="0" applyNumberFormat="1" applyFont="1" applyFill="1" applyBorder="1" applyAlignment="1">
      <alignment horizontal="center"/>
    </xf>
    <xf numFmtId="4" fontId="54" fillId="36" borderId="31" xfId="0" applyNumberFormat="1" applyFont="1" applyFill="1" applyBorder="1" applyAlignment="1">
      <alignment horizontal="center"/>
    </xf>
    <xf numFmtId="4" fontId="54" fillId="37" borderId="31" xfId="0" applyNumberFormat="1" applyFont="1" applyFill="1" applyBorder="1" applyAlignment="1">
      <alignment horizontal="center"/>
    </xf>
    <xf numFmtId="4" fontId="54" fillId="0" borderId="19" xfId="0" applyNumberFormat="1" applyFont="1" applyBorder="1" applyAlignment="1">
      <alignment horizontal="center"/>
    </xf>
    <xf numFmtId="4" fontId="54" fillId="0" borderId="44" xfId="0" applyNumberFormat="1" applyFont="1" applyBorder="1" applyAlignment="1">
      <alignment horizontal="center"/>
    </xf>
    <xf numFmtId="0" fontId="54" fillId="0" borderId="36" xfId="0" applyFont="1" applyBorder="1" applyAlignment="1">
      <alignment horizontal="center"/>
    </xf>
    <xf numFmtId="10" fontId="54" fillId="0" borderId="44" xfId="65" applyNumberFormat="1" applyFont="1" applyFill="1" applyBorder="1" applyAlignment="1">
      <alignment horizontal="center"/>
    </xf>
    <xf numFmtId="10" fontId="54" fillId="0" borderId="31" xfId="65" applyNumberFormat="1" applyFont="1" applyFill="1" applyBorder="1" applyAlignment="1">
      <alignment horizontal="center"/>
    </xf>
    <xf numFmtId="4" fontId="54" fillId="37" borderId="38" xfId="0" applyNumberFormat="1" applyFont="1" applyFill="1" applyBorder="1" applyAlignment="1">
      <alignment horizontal="center"/>
    </xf>
    <xf numFmtId="4" fontId="54" fillId="36" borderId="46" xfId="0" applyNumberFormat="1" applyFont="1" applyFill="1" applyBorder="1" applyAlignment="1">
      <alignment horizontal="center"/>
    </xf>
    <xf numFmtId="4" fontId="54" fillId="37" borderId="19" xfId="0" applyNumberFormat="1" applyFont="1" applyFill="1" applyBorder="1" applyAlignment="1">
      <alignment horizontal="center"/>
    </xf>
    <xf numFmtId="4" fontId="54" fillId="36" borderId="19" xfId="0" applyNumberFormat="1" applyFont="1" applyFill="1" applyBorder="1" applyAlignment="1">
      <alignment horizontal="center"/>
    </xf>
    <xf numFmtId="4" fontId="54" fillId="0" borderId="28" xfId="0" applyNumberFormat="1" applyFont="1" applyBorder="1" applyAlignment="1">
      <alignment horizontal="center"/>
    </xf>
    <xf numFmtId="4" fontId="64" fillId="34" borderId="38" xfId="0" applyNumberFormat="1" applyFont="1" applyFill="1" applyBorder="1" applyAlignment="1">
      <alignment horizontal="center"/>
    </xf>
    <xf numFmtId="4" fontId="54" fillId="34" borderId="36" xfId="0" applyNumberFormat="1" applyFont="1" applyFill="1" applyBorder="1" applyAlignment="1">
      <alignment horizontal="center"/>
    </xf>
    <xf numFmtId="4" fontId="1" fillId="0" borderId="0" xfId="44" applyNumberFormat="1" applyAlignment="1">
      <alignment horizontal="center" vertical="center"/>
    </xf>
    <xf numFmtId="164" fontId="1" fillId="0" borderId="0" xfId="44" applyNumberFormat="1" applyAlignment="1">
      <alignment horizontal="center" vertical="center"/>
    </xf>
    <xf numFmtId="4" fontId="54" fillId="0" borderId="35" xfId="0" applyNumberFormat="1" applyFont="1" applyBorder="1" applyAlignment="1">
      <alignment horizontal="center"/>
    </xf>
    <xf numFmtId="4" fontId="54" fillId="0" borderId="31" xfId="44" applyNumberFormat="1" applyFont="1" applyBorder="1" applyAlignment="1">
      <alignment horizontal="center" vertical="center"/>
    </xf>
    <xf numFmtId="2" fontId="81" fillId="0" borderId="46" xfId="0" applyNumberFormat="1" applyFont="1" applyBorder="1" applyAlignment="1">
      <alignment horizontal="center"/>
    </xf>
    <xf numFmtId="4" fontId="79" fillId="0" borderId="0" xfId="44" applyNumberFormat="1" applyFont="1" applyAlignment="1">
      <alignment horizontal="center" vertical="center"/>
    </xf>
    <xf numFmtId="4" fontId="64" fillId="32" borderId="46" xfId="0" applyNumberFormat="1" applyFont="1" applyFill="1" applyBorder="1" applyAlignment="1">
      <alignment horizontal="center"/>
    </xf>
    <xf numFmtId="4" fontId="54" fillId="32" borderId="31" xfId="0" applyNumberFormat="1" applyFont="1" applyFill="1" applyBorder="1" applyAlignment="1">
      <alignment horizontal="center"/>
    </xf>
    <xf numFmtId="4" fontId="54" fillId="29" borderId="31" xfId="0" applyNumberFormat="1" applyFont="1" applyFill="1" applyBorder="1" applyAlignment="1">
      <alignment horizontal="center"/>
    </xf>
    <xf numFmtId="4" fontId="64" fillId="32" borderId="19" xfId="0" applyNumberFormat="1" applyFont="1" applyFill="1" applyBorder="1" applyAlignment="1">
      <alignment horizontal="center"/>
    </xf>
    <xf numFmtId="2" fontId="81" fillId="32" borderId="19" xfId="0" applyNumberFormat="1" applyFont="1" applyFill="1" applyBorder="1" applyAlignment="1">
      <alignment horizontal="center"/>
    </xf>
    <xf numFmtId="2" fontId="27" fillId="32" borderId="19" xfId="0" applyNumberFormat="1" applyFont="1" applyFill="1" applyBorder="1" applyAlignment="1">
      <alignment horizontal="center"/>
    </xf>
    <xf numFmtId="2" fontId="27" fillId="0" borderId="19" xfId="44" applyNumberFormat="1" applyFont="1" applyBorder="1" applyAlignment="1">
      <alignment horizontal="center" vertical="center"/>
    </xf>
    <xf numFmtId="178" fontId="54" fillId="29" borderId="31" xfId="0" applyNumberFormat="1" applyFont="1" applyFill="1" applyBorder="1" applyAlignment="1">
      <alignment horizontal="center"/>
    </xf>
    <xf numFmtId="177" fontId="54" fillId="29" borderId="31" xfId="0" applyNumberFormat="1" applyFont="1" applyFill="1" applyBorder="1" applyAlignment="1">
      <alignment horizontal="center"/>
    </xf>
    <xf numFmtId="177" fontId="54" fillId="29" borderId="35" xfId="0" applyNumberFormat="1" applyFont="1" applyFill="1" applyBorder="1" applyAlignment="1">
      <alignment horizontal="center"/>
    </xf>
    <xf numFmtId="4" fontId="64" fillId="32" borderId="38" xfId="0" applyNumberFormat="1" applyFont="1" applyFill="1" applyBorder="1" applyAlignment="1">
      <alignment horizontal="center"/>
    </xf>
    <xf numFmtId="4" fontId="61" fillId="0" borderId="0" xfId="44" applyNumberFormat="1" applyFont="1" applyAlignment="1">
      <alignment horizontal="center" vertical="center"/>
    </xf>
    <xf numFmtId="4" fontId="64" fillId="34" borderId="47" xfId="0" applyNumberFormat="1" applyFont="1" applyFill="1" applyBorder="1" applyAlignment="1">
      <alignment horizontal="center"/>
    </xf>
    <xf numFmtId="4" fontId="64" fillId="29" borderId="46" xfId="0" applyNumberFormat="1" applyFont="1" applyFill="1" applyBorder="1" applyAlignment="1">
      <alignment horizontal="center"/>
    </xf>
    <xf numFmtId="4" fontId="64" fillId="34" borderId="46" xfId="0" applyNumberFormat="1" applyFont="1" applyFill="1" applyBorder="1" applyAlignment="1">
      <alignment horizontal="center"/>
    </xf>
    <xf numFmtId="4" fontId="54" fillId="34" borderId="31" xfId="0" applyNumberFormat="1" applyFont="1" applyFill="1" applyBorder="1" applyAlignment="1">
      <alignment horizontal="center"/>
    </xf>
    <xf numFmtId="0" fontId="27" fillId="0" borderId="19" xfId="44" applyFont="1" applyBorder="1" applyAlignment="1">
      <alignment horizontal="center" vertical="center"/>
    </xf>
    <xf numFmtId="4" fontId="64" fillId="0" borderId="46" xfId="0" applyNumberFormat="1" applyFont="1" applyBorder="1" applyAlignment="1">
      <alignment horizontal="center"/>
    </xf>
    <xf numFmtId="4" fontId="27" fillId="34" borderId="19" xfId="44" applyNumberFormat="1" applyFont="1" applyFill="1" applyBorder="1" applyAlignment="1">
      <alignment horizontal="center" vertical="center"/>
    </xf>
    <xf numFmtId="4" fontId="54" fillId="0" borderId="46" xfId="0" applyNumberFormat="1" applyFont="1" applyBorder="1" applyAlignment="1">
      <alignment horizontal="center"/>
    </xf>
    <xf numFmtId="4" fontId="64" fillId="34" borderId="19" xfId="0" applyNumberFormat="1" applyFont="1" applyFill="1" applyBorder="1" applyAlignment="1">
      <alignment horizontal="center"/>
    </xf>
    <xf numFmtId="4" fontId="27" fillId="0" borderId="19" xfId="44" applyNumberFormat="1" applyFont="1" applyBorder="1" applyAlignment="1">
      <alignment horizontal="center" vertical="center"/>
    </xf>
    <xf numFmtId="4" fontId="64" fillId="0" borderId="38" xfId="0" applyNumberFormat="1" applyFont="1" applyBorder="1" applyAlignment="1">
      <alignment horizontal="center"/>
    </xf>
    <xf numFmtId="4" fontId="54" fillId="0" borderId="36" xfId="0" applyNumberFormat="1" applyFont="1" applyBorder="1" applyAlignment="1">
      <alignment horizontal="center"/>
    </xf>
    <xf numFmtId="4" fontId="64" fillId="0" borderId="34" xfId="0" applyNumberFormat="1" applyFont="1" applyBorder="1" applyAlignment="1">
      <alignment horizontal="center"/>
    </xf>
    <xf numFmtId="4" fontId="54" fillId="0" borderId="32" xfId="0" applyNumberFormat="1" applyFont="1" applyBorder="1" applyAlignment="1">
      <alignment horizontal="center"/>
    </xf>
    <xf numFmtId="4" fontId="0" fillId="0" borderId="37" xfId="0" applyNumberFormat="1" applyBorder="1" applyAlignment="1">
      <alignment horizontal="center"/>
    </xf>
    <xf numFmtId="4" fontId="80" fillId="0" borderId="36" xfId="0" applyNumberFormat="1" applyFon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80" fillId="0" borderId="31" xfId="0" applyNumberFormat="1" applyFon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165" fontId="47" fillId="0" borderId="38" xfId="44" applyNumberFormat="1" applyFont="1" applyBorder="1" applyAlignment="1">
      <alignment horizontal="center"/>
    </xf>
    <xf numFmtId="165" fontId="47" fillId="0" borderId="36" xfId="44" applyNumberFormat="1" applyFon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80" fillId="0" borderId="44" xfId="0" applyNumberFormat="1" applyFon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80" fillId="0" borderId="32" xfId="0" applyNumberFormat="1" applyFont="1" applyBorder="1" applyAlignment="1">
      <alignment horizontal="center"/>
    </xf>
    <xf numFmtId="0" fontId="69" fillId="0" borderId="0" xfId="58" applyFont="1" applyAlignment="1">
      <alignment horizontal="center" vertical="center" wrapText="1"/>
    </xf>
    <xf numFmtId="0" fontId="2" fillId="38" borderId="48" xfId="0" applyFont="1" applyFill="1" applyBorder="1" applyAlignment="1">
      <alignment horizontal="center" vertical="center" wrapText="1"/>
    </xf>
    <xf numFmtId="0" fontId="2" fillId="38" borderId="0" xfId="0" applyFont="1" applyFill="1" applyAlignment="1">
      <alignment horizontal="center" vertical="center" wrapText="1"/>
    </xf>
    <xf numFmtId="0" fontId="2" fillId="38" borderId="19" xfId="0" applyFont="1" applyFill="1" applyBorder="1" applyAlignment="1">
      <alignment horizontal="center" vertical="center" wrapText="1"/>
    </xf>
    <xf numFmtId="0" fontId="69" fillId="0" borderId="0" xfId="58" applyFont="1" applyAlignment="1">
      <alignment horizontal="left" vertical="center" wrapText="1"/>
    </xf>
    <xf numFmtId="0" fontId="69" fillId="0" borderId="0" xfId="42" applyFont="1" applyAlignment="1">
      <alignment horizontal="center" vertical="center" wrapText="1"/>
    </xf>
    <xf numFmtId="0" fontId="43" fillId="0" borderId="0" xfId="44" applyFont="1" applyAlignment="1">
      <alignment horizontal="center" vertical="center"/>
    </xf>
    <xf numFmtId="0" fontId="43" fillId="0" borderId="0" xfId="44" applyFont="1" applyAlignment="1">
      <alignment horizontal="center" vertical="center" wrapText="1"/>
    </xf>
    <xf numFmtId="0" fontId="2" fillId="0" borderId="37" xfId="44" applyFont="1" applyBorder="1" applyAlignment="1">
      <alignment horizontal="center" wrapText="1"/>
    </xf>
    <xf numFmtId="0" fontId="2" fillId="0" borderId="38" xfId="44" applyFont="1" applyBorder="1" applyAlignment="1">
      <alignment horizontal="center" wrapText="1"/>
    </xf>
    <xf numFmtId="0" fontId="1" fillId="0" borderId="36" xfId="44" applyBorder="1" applyAlignment="1">
      <alignment horizontal="center" vertical="center" wrapText="1"/>
    </xf>
    <xf numFmtId="0" fontId="1" fillId="0" borderId="31" xfId="44" applyBorder="1" applyAlignment="1">
      <alignment horizontal="center" vertical="center" wrapText="1"/>
    </xf>
    <xf numFmtId="49" fontId="27" fillId="0" borderId="0" xfId="44" applyNumberFormat="1" applyFont="1" applyAlignment="1">
      <alignment horizontal="left" vertical="center" wrapText="1"/>
    </xf>
    <xf numFmtId="0" fontId="2" fillId="0" borderId="49" xfId="44" applyFont="1" applyBorder="1" applyAlignment="1">
      <alignment horizontal="center" vertical="center" wrapText="1"/>
    </xf>
    <xf numFmtId="0" fontId="2" fillId="0" borderId="50" xfId="44" applyFont="1" applyBorder="1" applyAlignment="1">
      <alignment horizontal="center" vertical="center" wrapText="1"/>
    </xf>
    <xf numFmtId="49" fontId="45" fillId="0" borderId="26" xfId="44" applyNumberFormat="1" applyFont="1" applyBorder="1" applyAlignment="1">
      <alignment horizontal="center" vertical="center"/>
    </xf>
    <xf numFmtId="49" fontId="45" fillId="0" borderId="0" xfId="44" applyNumberFormat="1" applyFont="1" applyAlignment="1">
      <alignment horizontal="center" vertical="center"/>
    </xf>
    <xf numFmtId="49" fontId="45" fillId="0" borderId="52" xfId="44" applyNumberFormat="1" applyFont="1" applyBorder="1" applyAlignment="1">
      <alignment horizontal="center" vertical="center"/>
    </xf>
    <xf numFmtId="0" fontId="82" fillId="0" borderId="26" xfId="44" applyFont="1" applyBorder="1" applyAlignment="1">
      <alignment horizontal="center" vertical="center" wrapText="1"/>
    </xf>
    <xf numFmtId="0" fontId="82" fillId="0" borderId="0" xfId="44" applyFont="1" applyAlignment="1">
      <alignment horizontal="center" vertical="center" wrapText="1"/>
    </xf>
    <xf numFmtId="0" fontId="82" fillId="0" borderId="52" xfId="44" applyFont="1" applyBorder="1" applyAlignment="1">
      <alignment horizontal="center" vertical="center" wrapText="1"/>
    </xf>
    <xf numFmtId="0" fontId="53" fillId="0" borderId="0" xfId="44" applyFont="1" applyAlignment="1">
      <alignment horizontal="center" vertical="center"/>
    </xf>
    <xf numFmtId="0" fontId="82" fillId="0" borderId="0" xfId="44" applyFont="1" applyAlignment="1">
      <alignment horizontal="center" vertical="center"/>
    </xf>
    <xf numFmtId="0" fontId="27" fillId="0" borderId="0" xfId="44" applyFont="1" applyAlignment="1">
      <alignment horizontal="left" vertical="top" wrapText="1"/>
    </xf>
    <xf numFmtId="49" fontId="27" fillId="0" borderId="0" xfId="44" applyNumberFormat="1" applyFont="1" applyAlignment="1">
      <alignment horizontal="left" vertical="center"/>
    </xf>
    <xf numFmtId="0" fontId="1" fillId="0" borderId="21" xfId="44" applyBorder="1" applyAlignment="1">
      <alignment horizontal="left" vertical="center" wrapText="1"/>
    </xf>
    <xf numFmtId="0" fontId="1" fillId="0" borderId="51" xfId="44" applyBorder="1" applyAlignment="1">
      <alignment horizontal="left" vertical="center" wrapText="1"/>
    </xf>
    <xf numFmtId="4" fontId="54" fillId="0" borderId="31" xfId="0" applyNumberFormat="1" applyFont="1" applyFill="1" applyBorder="1" applyAlignment="1">
      <alignment horizontal="center"/>
    </xf>
    <xf numFmtId="4" fontId="80" fillId="0" borderId="45" xfId="0" applyNumberFormat="1" applyFont="1" applyFill="1" applyBorder="1" applyAlignment="1">
      <alignment horizontal="center"/>
    </xf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459" t="s">
        <v>235</v>
      </c>
      <c r="B1" s="460"/>
      <c r="C1" s="460"/>
      <c r="D1" s="460"/>
      <c r="E1" s="460"/>
      <c r="F1" s="460"/>
      <c r="G1" s="460"/>
    </row>
    <row r="2" spans="1:8" ht="16.5" thickBot="1" x14ac:dyDescent="0.3">
      <c r="A2" s="66" t="s">
        <v>0</v>
      </c>
      <c r="B2" s="67" t="s">
        <v>236</v>
      </c>
      <c r="C2" s="68" t="s">
        <v>237</v>
      </c>
      <c r="D2" s="68" t="s">
        <v>238</v>
      </c>
      <c r="E2" s="68" t="s">
        <v>239</v>
      </c>
      <c r="F2" s="68" t="s">
        <v>240</v>
      </c>
      <c r="G2" s="68" t="s">
        <v>197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241</v>
      </c>
      <c r="B4" s="74" t="s">
        <v>242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243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244</v>
      </c>
      <c r="B6" s="79" t="s">
        <v>245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246</v>
      </c>
      <c r="B7" s="79" t="s">
        <v>247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248</v>
      </c>
      <c r="B8" s="74" t="s">
        <v>249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75</v>
      </c>
      <c r="B9" s="74" t="s">
        <v>250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243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244</v>
      </c>
      <c r="B11" s="79" t="s">
        <v>251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246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252</v>
      </c>
      <c r="B13" s="79" t="s">
        <v>253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110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181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254</v>
      </c>
      <c r="B16" s="74" t="s">
        <v>255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256</v>
      </c>
      <c r="B17" s="74" t="s">
        <v>257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243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258</v>
      </c>
      <c r="B19" s="79" t="s">
        <v>259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260</v>
      </c>
      <c r="B20" s="79" t="s">
        <v>261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262</v>
      </c>
      <c r="B21" s="79" t="s">
        <v>263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264</v>
      </c>
      <c r="B22" s="74" t="s">
        <v>265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266</v>
      </c>
      <c r="B23" s="74" t="s">
        <v>267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75</v>
      </c>
      <c r="B24" s="79" t="s">
        <v>268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269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244</v>
      </c>
      <c r="B26" s="79" t="s">
        <v>270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246</v>
      </c>
      <c r="B27" s="95" t="s">
        <v>271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110</v>
      </c>
      <c r="B28" s="79" t="s">
        <v>272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269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273</v>
      </c>
      <c r="B30" s="79" t="s">
        <v>274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275</v>
      </c>
      <c r="B31" s="74" t="s">
        <v>276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277</v>
      </c>
      <c r="B32" s="74" t="s">
        <v>278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279</v>
      </c>
      <c r="B33" s="74" t="s">
        <v>280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281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243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75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110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181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254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282</v>
      </c>
      <c r="B40" s="74" t="s">
        <v>283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75</v>
      </c>
      <c r="B41" s="104" t="s">
        <v>284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110</v>
      </c>
      <c r="B42" s="79" t="s">
        <v>285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286</v>
      </c>
      <c r="C43" s="86" t="s">
        <v>287</v>
      </c>
      <c r="D43" s="108" t="s">
        <v>288</v>
      </c>
      <c r="E43" s="108" t="s">
        <v>287</v>
      </c>
      <c r="F43" s="108" t="s">
        <v>287</v>
      </c>
      <c r="G43" s="76" t="e">
        <f>#N/A</f>
        <v>#N/A</v>
      </c>
    </row>
    <row r="44" spans="1:8" x14ac:dyDescent="0.25">
      <c r="A44" s="73" t="s">
        <v>289</v>
      </c>
      <c r="B44" s="74" t="s">
        <v>290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75</v>
      </c>
      <c r="B45" s="104" t="s">
        <v>291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110</v>
      </c>
      <c r="B46" s="79" t="s">
        <v>292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286</v>
      </c>
      <c r="C47" s="86" t="s">
        <v>287</v>
      </c>
      <c r="D47" s="108" t="s">
        <v>288</v>
      </c>
      <c r="E47" s="110" t="s">
        <v>288</v>
      </c>
      <c r="F47" s="108" t="s">
        <v>288</v>
      </c>
      <c r="G47" s="76" t="e">
        <f>#N/A</f>
        <v>#N/A</v>
      </c>
    </row>
    <row r="48" spans="1:8" x14ac:dyDescent="0.25">
      <c r="A48" s="73" t="s">
        <v>293</v>
      </c>
      <c r="B48" s="74" t="s">
        <v>294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295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75</v>
      </c>
      <c r="B50" s="79" t="s">
        <v>296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244</v>
      </c>
      <c r="B51" s="79" t="s">
        <v>297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110</v>
      </c>
      <c r="B52" s="79" t="s">
        <v>298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299</v>
      </c>
      <c r="B53" s="74" t="s">
        <v>300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301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75</v>
      </c>
      <c r="B55" s="79" t="s">
        <v>302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244</v>
      </c>
      <c r="B56" s="79" t="s">
        <v>297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110</v>
      </c>
      <c r="B57" s="79" t="s">
        <v>298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303</v>
      </c>
      <c r="B58" s="74" t="s">
        <v>304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305</v>
      </c>
      <c r="B59" s="74" t="s">
        <v>306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75</v>
      </c>
      <c r="B60" s="79" t="s">
        <v>307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110</v>
      </c>
      <c r="B61" s="79" t="s">
        <v>308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309</v>
      </c>
      <c r="B62" s="74" t="s">
        <v>310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311</v>
      </c>
      <c r="B63" s="74" t="s">
        <v>312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297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311</v>
      </c>
      <c r="B65" s="74" t="s">
        <v>313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314</v>
      </c>
      <c r="B66" s="74" t="s">
        <v>315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316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75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110</v>
      </c>
      <c r="B70" s="116" t="s">
        <v>317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318</v>
      </c>
    </row>
    <row r="71" spans="1:8" x14ac:dyDescent="0.25">
      <c r="A71" s="78" t="s">
        <v>181</v>
      </c>
      <c r="B71" s="79" t="s">
        <v>319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461" t="s">
        <v>320</v>
      </c>
      <c r="B72" s="461"/>
      <c r="C72" s="461"/>
      <c r="D72" s="461"/>
      <c r="E72" s="461"/>
      <c r="F72" s="461"/>
      <c r="G72" s="461"/>
    </row>
    <row r="73" spans="1:8" ht="15" x14ac:dyDescent="0.25">
      <c r="A73" s="461"/>
      <c r="B73" s="461"/>
      <c r="C73" s="461"/>
      <c r="D73" s="461"/>
      <c r="E73" s="461"/>
      <c r="F73" s="461"/>
      <c r="G73" s="461"/>
    </row>
    <row r="74" spans="1:8" x14ac:dyDescent="0.25">
      <c r="A74" s="118" t="s">
        <v>321</v>
      </c>
      <c r="B74" s="118" t="s">
        <v>196</v>
      </c>
      <c r="C74" s="118" t="s">
        <v>322</v>
      </c>
      <c r="D74" s="118" t="s">
        <v>323</v>
      </c>
      <c r="E74" s="118" t="s">
        <v>324</v>
      </c>
      <c r="F74" s="118" t="s">
        <v>325</v>
      </c>
      <c r="G74" s="118" t="s">
        <v>197</v>
      </c>
    </row>
    <row r="75" spans="1:8" x14ac:dyDescent="0.25">
      <c r="A75" s="119"/>
      <c r="B75" s="119" t="s">
        <v>198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199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200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201</v>
      </c>
      <c r="B78" s="127" t="s">
        <v>202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203</v>
      </c>
      <c r="B79" s="123" t="s">
        <v>204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205</v>
      </c>
      <c r="B80" s="127" t="s">
        <v>206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207</v>
      </c>
      <c r="B81" s="123" t="s">
        <v>208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209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210</v>
      </c>
      <c r="B83" s="123" t="s">
        <v>211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209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212</v>
      </c>
      <c r="B85" s="123" t="s">
        <v>213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214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215</v>
      </c>
      <c r="B87" s="127" t="s">
        <v>326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216</v>
      </c>
      <c r="B88" s="123" t="s">
        <v>217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218</v>
      </c>
      <c r="B89" s="123" t="s">
        <v>219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220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38</v>
      </c>
      <c r="B91" s="123" t="s">
        <v>327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73</v>
      </c>
      <c r="B92" s="123" t="s">
        <v>221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74</v>
      </c>
      <c r="B93" s="123" t="s">
        <v>222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223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224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225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226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39</v>
      </c>
      <c r="B98" s="123" t="s">
        <v>227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228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229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230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231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40</v>
      </c>
      <c r="B103" s="123" t="s">
        <v>232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41</v>
      </c>
      <c r="B104" s="123" t="s">
        <v>233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42</v>
      </c>
      <c r="B105" s="123" t="s">
        <v>234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328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329</v>
      </c>
      <c r="C107" s="136"/>
      <c r="D107" s="132" t="s">
        <v>288</v>
      </c>
      <c r="E107" s="132" t="s">
        <v>288</v>
      </c>
      <c r="F107" s="132" t="s">
        <v>288</v>
      </c>
      <c r="G107" s="120" t="e">
        <f>#N/A</f>
        <v>#N/A</v>
      </c>
    </row>
    <row r="108" spans="1:7" x14ac:dyDescent="0.25">
      <c r="A108" s="133"/>
      <c r="B108" s="136" t="s">
        <v>330</v>
      </c>
      <c r="C108" s="136"/>
      <c r="D108" s="132" t="s">
        <v>288</v>
      </c>
      <c r="E108" s="132" t="s">
        <v>288</v>
      </c>
      <c r="F108" s="132" t="s">
        <v>288</v>
      </c>
      <c r="G108" s="120" t="e">
        <f>#N/A</f>
        <v>#N/A</v>
      </c>
    </row>
    <row r="109" spans="1:7" x14ac:dyDescent="0.25">
      <c r="A109" s="133"/>
      <c r="B109" s="136" t="s">
        <v>331</v>
      </c>
      <c r="C109" s="136"/>
      <c r="D109" s="132" t="s">
        <v>288</v>
      </c>
      <c r="E109" s="132" t="s">
        <v>288</v>
      </c>
      <c r="F109" s="132" t="s">
        <v>288</v>
      </c>
      <c r="G109" s="132" t="s">
        <v>288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332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333</v>
      </c>
      <c r="B113" s="144" t="s">
        <v>334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335</v>
      </c>
      <c r="B114" s="144" t="s">
        <v>336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337</v>
      </c>
      <c r="B115" s="144" t="s">
        <v>338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339</v>
      </c>
      <c r="B116" s="144" t="s">
        <v>340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341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342</v>
      </c>
      <c r="B119" s="144" t="s">
        <v>343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344</v>
      </c>
      <c r="B120" s="144" t="s">
        <v>345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461" t="s">
        <v>346</v>
      </c>
      <c r="B122" s="461"/>
      <c r="C122" s="461"/>
      <c r="D122" s="461"/>
      <c r="E122" s="461"/>
      <c r="F122" s="461"/>
      <c r="G122" s="461"/>
      <c r="H122" s="106"/>
      <c r="I122" s="106"/>
      <c r="J122" s="106"/>
      <c r="K122" s="106"/>
      <c r="L122" s="106"/>
    </row>
    <row r="123" spans="1:12" x14ac:dyDescent="0.25">
      <c r="A123" s="461"/>
      <c r="B123" s="461"/>
      <c r="C123" s="461"/>
      <c r="D123" s="461"/>
      <c r="E123" s="461"/>
      <c r="F123" s="461"/>
      <c r="G123" s="461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197</v>
      </c>
    </row>
    <row r="125" spans="1:12" x14ac:dyDescent="0.25">
      <c r="A125" s="123"/>
      <c r="B125" s="104" t="s">
        <v>347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348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349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350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351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352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353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354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348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349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350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351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352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355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356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357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358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278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359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360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361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362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363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364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365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366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351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367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368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369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364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365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370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351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371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372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373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374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375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363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376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377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378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363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379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380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381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61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382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383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384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385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386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387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388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383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389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390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391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392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393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394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197</v>
      </c>
      <c r="H190" s="191" t="s">
        <v>395</v>
      </c>
    </row>
    <row r="191" spans="1:8" x14ac:dyDescent="0.25">
      <c r="A191" s="186"/>
      <c r="B191" s="188" t="s">
        <v>312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396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397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398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394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197</v>
      </c>
      <c r="H195" s="191" t="s">
        <v>395</v>
      </c>
    </row>
    <row r="196" spans="1:9" x14ac:dyDescent="0.25">
      <c r="A196" s="196"/>
      <c r="B196" s="188" t="s">
        <v>294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399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400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462" t="s">
        <v>401</v>
      </c>
    </row>
    <row r="199" spans="1:9" x14ac:dyDescent="0.25">
      <c r="A199" s="196"/>
      <c r="B199" s="200" t="s">
        <v>402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462"/>
    </row>
    <row r="200" spans="1:9" x14ac:dyDescent="0.25">
      <c r="A200" s="196"/>
      <c r="B200" s="188" t="s">
        <v>403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404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394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197</v>
      </c>
      <c r="H203" s="191" t="s">
        <v>395</v>
      </c>
    </row>
    <row r="204" spans="1:9" x14ac:dyDescent="0.25">
      <c r="A204" s="186"/>
      <c r="B204" s="188" t="s">
        <v>347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463" t="s">
        <v>405</v>
      </c>
    </row>
    <row r="205" spans="1:9" x14ac:dyDescent="0.25">
      <c r="A205" s="186"/>
      <c r="B205" s="188" t="s">
        <v>353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463"/>
    </row>
    <row r="206" spans="1:9" x14ac:dyDescent="0.25">
      <c r="A206" s="186"/>
      <c r="B206" s="188" t="s">
        <v>356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463"/>
    </row>
    <row r="207" spans="1:9" x14ac:dyDescent="0.25">
      <c r="A207" s="186"/>
      <c r="B207" s="188" t="s">
        <v>357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463"/>
      <c r="I207" s="106"/>
    </row>
    <row r="208" spans="1:9" x14ac:dyDescent="0.25">
      <c r="A208" s="186"/>
      <c r="B208" s="188" t="s">
        <v>274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278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359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406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394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197</v>
      </c>
      <c r="H213" s="191" t="s">
        <v>395</v>
      </c>
    </row>
    <row r="214" spans="1:8" x14ac:dyDescent="0.25">
      <c r="A214" s="196"/>
      <c r="B214" s="188" t="s">
        <v>407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408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409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410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394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197</v>
      </c>
      <c r="H219" s="191" t="s">
        <v>395</v>
      </c>
    </row>
    <row r="220" spans="1:8" x14ac:dyDescent="0.25">
      <c r="A220" s="196"/>
      <c r="B220" s="208" t="s">
        <v>411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412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413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414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415</v>
      </c>
    </row>
    <row r="224" spans="1:8" x14ac:dyDescent="0.25">
      <c r="A224" s="196"/>
      <c r="B224" s="208" t="s">
        <v>416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417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418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419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420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421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422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423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422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424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425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426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427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428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182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429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430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182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431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432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433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394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197</v>
      </c>
      <c r="H247" s="191" t="s">
        <v>395</v>
      </c>
    </row>
    <row r="248" spans="1:8" ht="17.25" x14ac:dyDescent="0.25">
      <c r="A248" s="196"/>
      <c r="B248" s="220" t="s">
        <v>434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435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436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437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438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439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437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438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440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441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442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443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444</v>
      </c>
      <c r="C261" s="228" t="s">
        <v>445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446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394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197</v>
      </c>
      <c r="H264" s="191" t="s">
        <v>395</v>
      </c>
    </row>
    <row r="265" spans="1:8" ht="45" x14ac:dyDescent="0.25">
      <c r="A265" s="186"/>
      <c r="B265" s="220" t="s">
        <v>447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448</v>
      </c>
    </row>
    <row r="266" spans="1:8" x14ac:dyDescent="0.25">
      <c r="A266" s="186"/>
      <c r="B266" s="231" t="s">
        <v>449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450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451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452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453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454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455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456</v>
      </c>
    </row>
    <row r="274" spans="1:9" x14ac:dyDescent="0.25">
      <c r="A274" s="186"/>
      <c r="B274" s="206" t="s">
        <v>457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457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458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459</v>
      </c>
    </row>
    <row r="278" spans="1:9" x14ac:dyDescent="0.25">
      <c r="A278" s="243"/>
      <c r="B278" s="206" t="s">
        <v>460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461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462</v>
      </c>
      <c r="I279" s="163"/>
    </row>
    <row r="280" spans="1:9" ht="31.5" x14ac:dyDescent="0.25">
      <c r="A280" s="243"/>
      <c r="B280" s="241" t="s">
        <v>463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464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197</v>
      </c>
      <c r="H285" s="191" t="s">
        <v>395</v>
      </c>
    </row>
    <row r="286" spans="1:9" x14ac:dyDescent="0.25">
      <c r="A286" s="243"/>
      <c r="B286" s="188" t="s">
        <v>465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458" t="s">
        <v>466</v>
      </c>
    </row>
    <row r="287" spans="1:9" x14ac:dyDescent="0.25">
      <c r="A287" s="243"/>
      <c r="B287" s="188" t="s">
        <v>467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458"/>
    </row>
    <row r="288" spans="1:9" x14ac:dyDescent="0.25">
      <c r="A288" s="243"/>
      <c r="B288" s="188" t="s">
        <v>468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458"/>
    </row>
    <row r="289" spans="1:8" x14ac:dyDescent="0.25">
      <c r="A289" s="243"/>
      <c r="B289" s="245" t="s">
        <v>469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458"/>
    </row>
    <row r="290" spans="1:8" x14ac:dyDescent="0.25">
      <c r="A290" s="243"/>
      <c r="B290" s="245" t="s">
        <v>251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458"/>
    </row>
    <row r="291" spans="1:8" x14ac:dyDescent="0.25">
      <c r="A291" s="243"/>
      <c r="B291" s="188" t="s">
        <v>470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458"/>
    </row>
    <row r="292" spans="1:8" x14ac:dyDescent="0.25">
      <c r="A292" s="243"/>
      <c r="B292" s="206" t="s">
        <v>471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472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8" priority="10" operator="greaterThan">
      <formula>0</formula>
    </cfRule>
  </conditionalFormatting>
  <conditionalFormatting sqref="C276:F277 C279:F280">
    <cfRule type="cellIs" dxfId="7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6" priority="13" operator="lessThan">
      <formula>0</formula>
    </cfRule>
    <cfRule type="cellIs" dxfId="5" priority="14" operator="greaterThan">
      <formula>0</formula>
    </cfRule>
  </conditionalFormatting>
  <conditionalFormatting sqref="C223:G223">
    <cfRule type="cellIs" dxfId="4" priority="11" operator="greaterThan">
      <formula>0.25</formula>
    </cfRule>
    <cfRule type="cellIs" dxfId="3" priority="12" operator="lessThan">
      <formula>0.25</formula>
    </cfRule>
  </conditionalFormatting>
  <conditionalFormatting sqref="C243:G244">
    <cfRule type="cellIs" dxfId="2" priority="1" operator="lessThan">
      <formula>0</formula>
    </cfRule>
    <cfRule type="cellIs" dxfId="1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65"/>
  <sheetViews>
    <sheetView tabSelected="1" topLeftCell="A363" zoomScale="70" zoomScaleNormal="70" zoomScaleSheetLayoutView="100" workbookViewId="0">
      <pane xSplit="14865" topLeftCell="M1"/>
      <selection activeCell="H373" sqref="H373"/>
      <selection pane="topRight" activeCell="M38" sqref="M38"/>
    </sheetView>
  </sheetViews>
  <sheetFormatPr defaultColWidth="10.28515625" defaultRowHeight="15.75" outlineLevelRow="1" x14ac:dyDescent="0.25"/>
  <cols>
    <col min="1" max="1" width="10.140625" style="285" customWidth="1"/>
    <col min="2" max="2" width="77.5703125" style="274" customWidth="1"/>
    <col min="3" max="3" width="12.7109375" style="275" customWidth="1"/>
    <col min="4" max="4" width="15.42578125" style="276" customWidth="1"/>
    <col min="5" max="5" width="16.7109375" style="276" customWidth="1"/>
    <col min="6" max="6" width="18.85546875" style="276" hidden="1" customWidth="1"/>
    <col min="7" max="7" width="16" style="276" hidden="1" customWidth="1"/>
    <col min="8" max="8" width="13" style="276" customWidth="1"/>
    <col min="9" max="9" width="12" style="276" customWidth="1"/>
    <col min="10" max="10" width="13.7109375" style="276" customWidth="1"/>
    <col min="11" max="16384" width="10.28515625" style="276"/>
  </cols>
  <sheetData>
    <row r="1" spans="1:10" x14ac:dyDescent="0.25">
      <c r="A1" s="285" t="s">
        <v>1125</v>
      </c>
      <c r="E1" s="322"/>
      <c r="J1" s="322" t="s">
        <v>1133</v>
      </c>
    </row>
    <row r="2" spans="1:10" x14ac:dyDescent="0.25">
      <c r="E2" s="338"/>
      <c r="J2" s="338" t="s">
        <v>1134</v>
      </c>
    </row>
    <row r="3" spans="1:10" x14ac:dyDescent="0.25">
      <c r="E3" s="338"/>
      <c r="J3" s="338" t="s">
        <v>1135</v>
      </c>
    </row>
    <row r="4" spans="1:10" x14ac:dyDescent="0.25">
      <c r="E4" s="322"/>
    </row>
    <row r="6" spans="1:10" ht="49.5" customHeight="1" outlineLevel="1" x14ac:dyDescent="0.25">
      <c r="A6" s="465" t="s">
        <v>1141</v>
      </c>
      <c r="B6" s="465"/>
      <c r="C6" s="465"/>
      <c r="D6" s="465"/>
      <c r="E6" s="465"/>
      <c r="F6" s="465"/>
      <c r="G6" s="465"/>
      <c r="H6" s="465"/>
      <c r="I6" s="465"/>
      <c r="J6" s="465"/>
    </row>
    <row r="7" spans="1:10" ht="42" customHeight="1" outlineLevel="1" x14ac:dyDescent="0.25">
      <c r="A7" s="464" t="s">
        <v>1130</v>
      </c>
      <c r="B7" s="464"/>
      <c r="C7" s="464"/>
      <c r="D7" s="464"/>
      <c r="E7" s="464"/>
      <c r="F7" s="464"/>
      <c r="G7" s="464"/>
      <c r="H7" s="464"/>
      <c r="I7" s="464"/>
      <c r="J7" s="464"/>
    </row>
    <row r="8" spans="1:10" ht="18.75" outlineLevel="1" x14ac:dyDescent="0.25">
      <c r="A8" s="479" t="s">
        <v>1149</v>
      </c>
      <c r="B8" s="479"/>
      <c r="C8" s="479"/>
      <c r="D8" s="479"/>
      <c r="E8" s="479"/>
      <c r="F8" s="479"/>
      <c r="G8" s="479"/>
      <c r="H8" s="479"/>
      <c r="I8" s="479"/>
      <c r="J8" s="479"/>
    </row>
    <row r="9" spans="1:10" ht="23.25" customHeight="1" outlineLevel="1" x14ac:dyDescent="0.25">
      <c r="A9" s="479" t="s">
        <v>1131</v>
      </c>
      <c r="B9" s="479"/>
      <c r="C9" s="479"/>
      <c r="D9" s="479"/>
      <c r="E9" s="479"/>
      <c r="F9" s="479"/>
      <c r="G9" s="479"/>
      <c r="H9" s="479"/>
      <c r="I9" s="479"/>
      <c r="J9" s="479"/>
    </row>
    <row r="10" spans="1:10" ht="23.25" customHeight="1" outlineLevel="1" x14ac:dyDescent="0.25">
      <c r="A10" s="479" t="s">
        <v>1144</v>
      </c>
      <c r="B10" s="479"/>
      <c r="C10" s="479"/>
      <c r="D10" s="479"/>
      <c r="E10" s="479"/>
      <c r="F10" s="479"/>
      <c r="G10" s="479"/>
      <c r="H10" s="479"/>
      <c r="I10" s="479"/>
      <c r="J10" s="479"/>
    </row>
    <row r="11" spans="1:10" ht="23.25" outlineLevel="1" x14ac:dyDescent="0.25">
      <c r="A11" s="335"/>
      <c r="B11" s="336"/>
      <c r="C11" s="334"/>
      <c r="D11" s="334"/>
      <c r="E11" s="334"/>
    </row>
    <row r="12" spans="1:10" ht="22.5" customHeight="1" outlineLevel="1" x14ac:dyDescent="0.25">
      <c r="A12" s="380" t="s">
        <v>1132</v>
      </c>
      <c r="B12" s="380"/>
      <c r="C12" s="380"/>
      <c r="D12" s="380"/>
      <c r="E12" s="380"/>
      <c r="F12" s="380"/>
      <c r="G12" s="380"/>
      <c r="H12" s="380"/>
      <c r="I12" s="380"/>
      <c r="J12" s="380"/>
    </row>
    <row r="13" spans="1:10" ht="22.5" outlineLevel="1" x14ac:dyDescent="0.25">
      <c r="A13" s="337" t="s">
        <v>1150</v>
      </c>
      <c r="B13" s="334"/>
      <c r="C13" s="334"/>
      <c r="D13" s="334"/>
      <c r="E13" s="334"/>
    </row>
    <row r="14" spans="1:10" ht="22.5" outlineLevel="1" x14ac:dyDescent="0.25">
      <c r="A14" s="337" t="s">
        <v>1151</v>
      </c>
      <c r="B14" s="334"/>
      <c r="C14" s="334"/>
      <c r="D14" s="334"/>
      <c r="E14" s="334"/>
    </row>
    <row r="15" spans="1:10" ht="22.5" outlineLevel="1" x14ac:dyDescent="0.25">
      <c r="A15" s="337"/>
      <c r="B15" s="334"/>
      <c r="C15" s="334"/>
      <c r="D15" s="334"/>
      <c r="E15" s="334"/>
    </row>
    <row r="16" spans="1:10" ht="18.75" customHeight="1" thickBot="1" x14ac:dyDescent="0.3">
      <c r="A16" s="480" t="s">
        <v>919</v>
      </c>
      <c r="B16" s="480"/>
      <c r="C16" s="480"/>
      <c r="D16" s="480"/>
      <c r="E16" s="480"/>
      <c r="F16" s="480"/>
      <c r="G16" s="480"/>
      <c r="H16" s="480"/>
      <c r="I16" s="480"/>
      <c r="J16" s="480"/>
    </row>
    <row r="17" spans="1:10" ht="78" customHeight="1" x14ac:dyDescent="0.25">
      <c r="A17" s="297" t="s">
        <v>0</v>
      </c>
      <c r="B17" s="299" t="s">
        <v>1</v>
      </c>
      <c r="C17" s="305" t="s">
        <v>607</v>
      </c>
      <c r="D17" s="471" t="s">
        <v>1145</v>
      </c>
      <c r="E17" s="472"/>
      <c r="H17" s="466" t="s">
        <v>1136</v>
      </c>
      <c r="I17" s="467"/>
      <c r="J17" s="468" t="s">
        <v>1140</v>
      </c>
    </row>
    <row r="18" spans="1:10" ht="49.5" customHeight="1" x14ac:dyDescent="0.25">
      <c r="A18" s="298"/>
      <c r="B18" s="300"/>
      <c r="C18" s="306"/>
      <c r="D18" s="277" t="s">
        <v>1146</v>
      </c>
      <c r="E18" s="323" t="s">
        <v>1147</v>
      </c>
      <c r="H18" s="340" t="s">
        <v>1137</v>
      </c>
      <c r="I18" s="339" t="s">
        <v>1138</v>
      </c>
      <c r="J18" s="469"/>
    </row>
    <row r="19" spans="1:10" s="321" customFormat="1" ht="16.5" thickBot="1" x14ac:dyDescent="0.3">
      <c r="A19" s="278">
        <v>1</v>
      </c>
      <c r="B19" s="279">
        <v>2</v>
      </c>
      <c r="C19" s="280">
        <v>3</v>
      </c>
      <c r="D19" s="279">
        <v>4</v>
      </c>
      <c r="E19" s="324" t="s">
        <v>1139</v>
      </c>
      <c r="H19" s="341">
        <v>6</v>
      </c>
      <c r="I19" s="342">
        <v>7</v>
      </c>
      <c r="J19" s="343">
        <v>8</v>
      </c>
    </row>
    <row r="20" spans="1:10" s="321" customFormat="1" ht="19.5" thickBot="1" x14ac:dyDescent="0.3">
      <c r="A20" s="473" t="s">
        <v>532</v>
      </c>
      <c r="B20" s="474"/>
      <c r="C20" s="474"/>
      <c r="D20" s="474"/>
      <c r="E20" s="474"/>
      <c r="F20" s="474"/>
      <c r="G20" s="474"/>
      <c r="H20" s="474"/>
      <c r="I20" s="474"/>
      <c r="J20" s="474"/>
    </row>
    <row r="21" spans="1:10" s="321" customFormat="1" x14ac:dyDescent="0.25">
      <c r="A21" s="355" t="s">
        <v>16</v>
      </c>
      <c r="B21" s="353" t="s">
        <v>1025</v>
      </c>
      <c r="C21" s="354" t="s">
        <v>752</v>
      </c>
      <c r="D21" s="413">
        <v>2254.6471799999999</v>
      </c>
      <c r="E21" s="414">
        <v>2357.7690000000002</v>
      </c>
      <c r="F21" s="415"/>
      <c r="G21" s="415"/>
      <c r="H21" s="389">
        <f>E21-D21</f>
        <v>103.1218200000003</v>
      </c>
      <c r="I21" s="389">
        <f>E21/D21%-100</f>
        <v>4.5737453254216121</v>
      </c>
      <c r="J21" s="345"/>
    </row>
    <row r="22" spans="1:10" s="321" customFormat="1" ht="31.5" outlineLevel="1" x14ac:dyDescent="0.25">
      <c r="A22" s="266" t="s">
        <v>17</v>
      </c>
      <c r="B22" s="308" t="s">
        <v>1026</v>
      </c>
      <c r="C22" s="269" t="s">
        <v>752</v>
      </c>
      <c r="D22" s="386" t="s">
        <v>445</v>
      </c>
      <c r="E22" s="387" t="s">
        <v>445</v>
      </c>
      <c r="F22" s="415"/>
      <c r="G22" s="415"/>
      <c r="H22" s="390" t="s">
        <v>445</v>
      </c>
      <c r="I22" s="391" t="s">
        <v>445</v>
      </c>
      <c r="J22" s="345"/>
    </row>
    <row r="23" spans="1:10" s="321" customFormat="1" ht="31.5" outlineLevel="1" x14ac:dyDescent="0.25">
      <c r="A23" s="266" t="s">
        <v>201</v>
      </c>
      <c r="B23" s="308" t="s">
        <v>904</v>
      </c>
      <c r="C23" s="269" t="s">
        <v>752</v>
      </c>
      <c r="D23" s="386" t="s">
        <v>445</v>
      </c>
      <c r="E23" s="387" t="s">
        <v>445</v>
      </c>
      <c r="F23" s="415"/>
      <c r="G23" s="415"/>
      <c r="H23" s="390" t="s">
        <v>445</v>
      </c>
      <c r="I23" s="391" t="s">
        <v>445</v>
      </c>
      <c r="J23" s="345"/>
    </row>
    <row r="24" spans="1:10" s="321" customFormat="1" ht="31.5" outlineLevel="1" x14ac:dyDescent="0.25">
      <c r="A24" s="266" t="s">
        <v>203</v>
      </c>
      <c r="B24" s="308" t="s">
        <v>905</v>
      </c>
      <c r="C24" s="269" t="s">
        <v>752</v>
      </c>
      <c r="D24" s="386" t="s">
        <v>445</v>
      </c>
      <c r="E24" s="387" t="s">
        <v>445</v>
      </c>
      <c r="F24" s="415"/>
      <c r="G24" s="415"/>
      <c r="H24" s="390" t="s">
        <v>445</v>
      </c>
      <c r="I24" s="391" t="s">
        <v>445</v>
      </c>
      <c r="J24" s="345"/>
    </row>
    <row r="25" spans="1:10" s="321" customFormat="1" ht="31.5" outlineLevel="1" x14ac:dyDescent="0.25">
      <c r="A25" s="266" t="s">
        <v>205</v>
      </c>
      <c r="B25" s="308" t="s">
        <v>890</v>
      </c>
      <c r="C25" s="269" t="s">
        <v>752</v>
      </c>
      <c r="D25" s="386" t="s">
        <v>445</v>
      </c>
      <c r="E25" s="387" t="s">
        <v>445</v>
      </c>
      <c r="F25" s="415"/>
      <c r="G25" s="415"/>
      <c r="H25" s="390" t="s">
        <v>445</v>
      </c>
      <c r="I25" s="391" t="s">
        <v>445</v>
      </c>
      <c r="J25" s="345"/>
    </row>
    <row r="26" spans="1:10" s="321" customFormat="1" outlineLevel="1" x14ac:dyDescent="0.25">
      <c r="A26" s="266" t="s">
        <v>18</v>
      </c>
      <c r="B26" s="308" t="s">
        <v>1065</v>
      </c>
      <c r="C26" s="269" t="s">
        <v>752</v>
      </c>
      <c r="D26" s="386" t="s">
        <v>445</v>
      </c>
      <c r="E26" s="387" t="s">
        <v>445</v>
      </c>
      <c r="F26" s="415"/>
      <c r="G26" s="415"/>
      <c r="H26" s="390" t="s">
        <v>445</v>
      </c>
      <c r="I26" s="391" t="s">
        <v>445</v>
      </c>
      <c r="J26" s="345"/>
    </row>
    <row r="27" spans="1:10" s="321" customFormat="1" x14ac:dyDescent="0.25">
      <c r="A27" s="266" t="s">
        <v>21</v>
      </c>
      <c r="B27" s="308" t="s">
        <v>950</v>
      </c>
      <c r="C27" s="269" t="s">
        <v>752</v>
      </c>
      <c r="D27" s="395">
        <v>1969.2556</v>
      </c>
      <c r="E27" s="387">
        <v>1968.0550000000001</v>
      </c>
      <c r="F27" s="415">
        <f>E27/E21%</f>
        <v>83.471069472878796</v>
      </c>
      <c r="G27" s="415"/>
      <c r="H27" s="389">
        <f>E27-D27</f>
        <v>-1.2005999999998949</v>
      </c>
      <c r="I27" s="389">
        <f>E27/D27%-100</f>
        <v>-6.0967199991708299E-2</v>
      </c>
      <c r="J27" s="345"/>
    </row>
    <row r="28" spans="1:10" s="321" customFormat="1" outlineLevel="1" x14ac:dyDescent="0.25">
      <c r="A28" s="266" t="s">
        <v>38</v>
      </c>
      <c r="B28" s="308" t="s">
        <v>1066</v>
      </c>
      <c r="C28" s="269" t="s">
        <v>752</v>
      </c>
      <c r="D28" s="386" t="s">
        <v>445</v>
      </c>
      <c r="E28" s="387" t="s">
        <v>445</v>
      </c>
      <c r="F28" s="415"/>
      <c r="G28" s="415"/>
      <c r="H28" s="390" t="s">
        <v>445</v>
      </c>
      <c r="I28" s="391" t="s">
        <v>445</v>
      </c>
      <c r="J28" s="345"/>
    </row>
    <row r="29" spans="1:10" s="321" customFormat="1" x14ac:dyDescent="0.25">
      <c r="A29" s="266" t="s">
        <v>74</v>
      </c>
      <c r="B29" s="308" t="s">
        <v>951</v>
      </c>
      <c r="C29" s="269" t="s">
        <v>752</v>
      </c>
      <c r="D29" s="386">
        <v>31.89668</v>
      </c>
      <c r="E29" s="387">
        <v>144.39500000000001</v>
      </c>
      <c r="F29" s="416">
        <v>0.17</v>
      </c>
      <c r="G29" s="415"/>
      <c r="H29" s="389">
        <f>E29-D29</f>
        <v>112.49832000000001</v>
      </c>
      <c r="I29" s="389">
        <f>E29/D29%-100</f>
        <v>352.69601726574683</v>
      </c>
      <c r="J29" s="345"/>
    </row>
    <row r="30" spans="1:10" s="321" customFormat="1" x14ac:dyDescent="0.25">
      <c r="A30" s="266" t="s">
        <v>84</v>
      </c>
      <c r="B30" s="308" t="s">
        <v>952</v>
      </c>
      <c r="C30" s="269" t="s">
        <v>752</v>
      </c>
      <c r="D30" s="386" t="s">
        <v>445</v>
      </c>
      <c r="E30" s="387" t="s">
        <v>445</v>
      </c>
      <c r="F30" s="415"/>
      <c r="G30" s="415"/>
      <c r="H30" s="390" t="s">
        <v>445</v>
      </c>
      <c r="I30" s="391" t="s">
        <v>445</v>
      </c>
      <c r="J30" s="345"/>
    </row>
    <row r="31" spans="1:10" s="321" customFormat="1" outlineLevel="1" x14ac:dyDescent="0.25">
      <c r="A31" s="266" t="s">
        <v>745</v>
      </c>
      <c r="B31" s="308" t="s">
        <v>1073</v>
      </c>
      <c r="C31" s="269" t="s">
        <v>752</v>
      </c>
      <c r="D31" s="386" t="s">
        <v>445</v>
      </c>
      <c r="E31" s="387" t="s">
        <v>445</v>
      </c>
      <c r="F31" s="415"/>
      <c r="G31" s="415"/>
      <c r="H31" s="390" t="s">
        <v>445</v>
      </c>
      <c r="I31" s="391" t="s">
        <v>445</v>
      </c>
      <c r="J31" s="345"/>
    </row>
    <row r="32" spans="1:10" s="321" customFormat="1" ht="31.5" outlineLevel="1" x14ac:dyDescent="0.25">
      <c r="A32" s="266" t="s">
        <v>746</v>
      </c>
      <c r="B32" s="308" t="s">
        <v>822</v>
      </c>
      <c r="C32" s="269" t="s">
        <v>752</v>
      </c>
      <c r="D32" s="386" t="s">
        <v>445</v>
      </c>
      <c r="E32" s="387" t="s">
        <v>445</v>
      </c>
      <c r="F32" s="415"/>
      <c r="G32" s="415"/>
      <c r="H32" s="390" t="s">
        <v>445</v>
      </c>
      <c r="I32" s="391" t="s">
        <v>445</v>
      </c>
      <c r="J32" s="345"/>
    </row>
    <row r="33" spans="1:10" s="321" customFormat="1" outlineLevel="1" x14ac:dyDescent="0.25">
      <c r="A33" s="266" t="s">
        <v>989</v>
      </c>
      <c r="B33" s="308" t="s">
        <v>646</v>
      </c>
      <c r="C33" s="269" t="s">
        <v>752</v>
      </c>
      <c r="D33" s="386" t="s">
        <v>445</v>
      </c>
      <c r="E33" s="387" t="s">
        <v>445</v>
      </c>
      <c r="F33" s="415"/>
      <c r="G33" s="415"/>
      <c r="H33" s="390" t="s">
        <v>445</v>
      </c>
      <c r="I33" s="391" t="s">
        <v>445</v>
      </c>
      <c r="J33" s="345"/>
    </row>
    <row r="34" spans="1:10" s="321" customFormat="1" outlineLevel="1" x14ac:dyDescent="0.25">
      <c r="A34" s="266" t="s">
        <v>990</v>
      </c>
      <c r="B34" s="308" t="s">
        <v>634</v>
      </c>
      <c r="C34" s="269" t="s">
        <v>752</v>
      </c>
      <c r="D34" s="386" t="s">
        <v>445</v>
      </c>
      <c r="E34" s="387" t="s">
        <v>445</v>
      </c>
      <c r="F34" s="415"/>
      <c r="G34" s="415"/>
      <c r="H34" s="390" t="s">
        <v>445</v>
      </c>
      <c r="I34" s="391" t="s">
        <v>445</v>
      </c>
      <c r="J34" s="345"/>
    </row>
    <row r="35" spans="1:10" s="321" customFormat="1" ht="16.5" thickBot="1" x14ac:dyDescent="0.3">
      <c r="A35" s="266" t="s">
        <v>747</v>
      </c>
      <c r="B35" s="308" t="s">
        <v>953</v>
      </c>
      <c r="C35" s="281" t="s">
        <v>752</v>
      </c>
      <c r="D35" s="395">
        <v>253.4949</v>
      </c>
      <c r="E35" s="417">
        <v>245.31899999999999</v>
      </c>
      <c r="F35" s="416">
        <v>0.83</v>
      </c>
      <c r="G35" s="415"/>
      <c r="H35" s="389">
        <f>E35-D35</f>
        <v>-8.1759000000000128</v>
      </c>
      <c r="I35" s="389">
        <f>E35/D35%-100</f>
        <v>-3.2252719877204754</v>
      </c>
      <c r="J35" s="345"/>
    </row>
    <row r="36" spans="1:10" s="321" customFormat="1" ht="31.5" x14ac:dyDescent="0.25">
      <c r="A36" s="352" t="s">
        <v>19</v>
      </c>
      <c r="B36" s="353" t="s">
        <v>1027</v>
      </c>
      <c r="C36" s="354" t="s">
        <v>752</v>
      </c>
      <c r="D36" s="413">
        <v>2129.13841</v>
      </c>
      <c r="E36" s="414">
        <v>2077.895</v>
      </c>
      <c r="F36" s="415">
        <f>D51+D60+D66+D67+D68+D71+D75</f>
        <v>2129.1379099999999</v>
      </c>
      <c r="G36" s="415">
        <f>E36-F36</f>
        <v>-51.242909999999938</v>
      </c>
      <c r="H36" s="389">
        <f>E36-D36</f>
        <v>-51.24341000000004</v>
      </c>
      <c r="I36" s="389">
        <f>E36/D36%-100</f>
        <v>-2.4067674397927163</v>
      </c>
      <c r="J36" s="345"/>
    </row>
    <row r="37" spans="1:10" s="321" customFormat="1" ht="31.5" outlineLevel="1" x14ac:dyDescent="0.25">
      <c r="A37" s="266" t="s">
        <v>23</v>
      </c>
      <c r="B37" s="308" t="s">
        <v>1026</v>
      </c>
      <c r="C37" s="269" t="s">
        <v>752</v>
      </c>
      <c r="D37" s="386" t="s">
        <v>445</v>
      </c>
      <c r="E37" s="387" t="s">
        <v>445</v>
      </c>
      <c r="F37" s="415"/>
      <c r="G37" s="415"/>
      <c r="H37" s="390" t="s">
        <v>445</v>
      </c>
      <c r="I37" s="391" t="s">
        <v>445</v>
      </c>
      <c r="J37" s="345"/>
    </row>
    <row r="38" spans="1:10" s="321" customFormat="1" ht="31.5" outlineLevel="1" x14ac:dyDescent="0.25">
      <c r="A38" s="266" t="s">
        <v>845</v>
      </c>
      <c r="B38" s="308" t="s">
        <v>904</v>
      </c>
      <c r="C38" s="269" t="s">
        <v>752</v>
      </c>
      <c r="D38" s="386" t="s">
        <v>445</v>
      </c>
      <c r="E38" s="387" t="s">
        <v>445</v>
      </c>
      <c r="F38" s="415"/>
      <c r="G38" s="415"/>
      <c r="H38" s="390" t="s">
        <v>445</v>
      </c>
      <c r="I38" s="391" t="s">
        <v>445</v>
      </c>
      <c r="J38" s="345"/>
    </row>
    <row r="39" spans="1:10" s="321" customFormat="1" ht="31.5" outlineLevel="1" x14ac:dyDescent="0.25">
      <c r="A39" s="266" t="s">
        <v>846</v>
      </c>
      <c r="B39" s="308" t="s">
        <v>905</v>
      </c>
      <c r="C39" s="269" t="s">
        <v>752</v>
      </c>
      <c r="D39" s="386" t="s">
        <v>445</v>
      </c>
      <c r="E39" s="387" t="s">
        <v>445</v>
      </c>
      <c r="F39" s="415"/>
      <c r="G39" s="415"/>
      <c r="H39" s="390" t="s">
        <v>445</v>
      </c>
      <c r="I39" s="391" t="s">
        <v>445</v>
      </c>
      <c r="J39" s="345"/>
    </row>
    <row r="40" spans="1:10" s="321" customFormat="1" ht="31.5" outlineLevel="1" x14ac:dyDescent="0.25">
      <c r="A40" s="266" t="s">
        <v>851</v>
      </c>
      <c r="B40" s="308" t="s">
        <v>890</v>
      </c>
      <c r="C40" s="269" t="s">
        <v>752</v>
      </c>
      <c r="D40" s="386" t="s">
        <v>445</v>
      </c>
      <c r="E40" s="387" t="s">
        <v>445</v>
      </c>
      <c r="F40" s="415"/>
      <c r="G40" s="415"/>
      <c r="H40" s="390" t="s">
        <v>445</v>
      </c>
      <c r="I40" s="391" t="s">
        <v>445</v>
      </c>
      <c r="J40" s="345"/>
    </row>
    <row r="41" spans="1:10" s="321" customFormat="1" outlineLevel="1" x14ac:dyDescent="0.25">
      <c r="A41" s="266" t="s">
        <v>24</v>
      </c>
      <c r="B41" s="308" t="s">
        <v>1065</v>
      </c>
      <c r="C41" s="269" t="s">
        <v>752</v>
      </c>
      <c r="D41" s="386" t="s">
        <v>445</v>
      </c>
      <c r="E41" s="387" t="s">
        <v>445</v>
      </c>
      <c r="F41" s="415"/>
      <c r="G41" s="415"/>
      <c r="H41" s="390" t="s">
        <v>445</v>
      </c>
      <c r="I41" s="391" t="s">
        <v>445</v>
      </c>
      <c r="J41" s="345"/>
    </row>
    <row r="42" spans="1:10" s="321" customFormat="1" x14ac:dyDescent="0.2">
      <c r="A42" s="266" t="s">
        <v>30</v>
      </c>
      <c r="B42" s="308" t="s">
        <v>950</v>
      </c>
      <c r="C42" s="269" t="s">
        <v>752</v>
      </c>
      <c r="D42" s="394">
        <v>1925.92893</v>
      </c>
      <c r="E42" s="418">
        <v>1877.075</v>
      </c>
      <c r="F42" s="415">
        <f>D51+D60+D66+D67+D68+D71+D75</f>
        <v>2129.1379099999999</v>
      </c>
      <c r="G42" s="415">
        <f>D36-F42</f>
        <v>5.0000000010186341E-4</v>
      </c>
      <c r="H42" s="389">
        <f>E42-D42</f>
        <v>-48.853929999999991</v>
      </c>
      <c r="I42" s="389">
        <f>E42/D42%-100</f>
        <v>-2.5366424087102644</v>
      </c>
      <c r="J42" s="345"/>
    </row>
    <row r="43" spans="1:10" s="321" customFormat="1" outlineLevel="1" x14ac:dyDescent="0.25">
      <c r="A43" s="266" t="s">
        <v>39</v>
      </c>
      <c r="B43" s="308" t="s">
        <v>1066</v>
      </c>
      <c r="C43" s="269" t="s">
        <v>752</v>
      </c>
      <c r="D43" s="386" t="s">
        <v>445</v>
      </c>
      <c r="E43" s="387" t="s">
        <v>445</v>
      </c>
      <c r="F43" s="415"/>
      <c r="G43" s="415"/>
      <c r="H43" s="390" t="s">
        <v>445</v>
      </c>
      <c r="I43" s="391" t="s">
        <v>445</v>
      </c>
      <c r="J43" s="345"/>
    </row>
    <row r="44" spans="1:10" s="321" customFormat="1" x14ac:dyDescent="0.25">
      <c r="A44" s="266" t="s">
        <v>40</v>
      </c>
      <c r="B44" s="308" t="s">
        <v>951</v>
      </c>
      <c r="C44" s="269" t="s">
        <v>752</v>
      </c>
      <c r="D44" s="386">
        <v>43.501010000000001</v>
      </c>
      <c r="E44" s="387">
        <v>74.998999999999995</v>
      </c>
      <c r="F44" s="415"/>
      <c r="G44" s="415"/>
      <c r="H44" s="389">
        <f>E44-D44</f>
        <v>31.497989999999994</v>
      </c>
      <c r="I44" s="389">
        <f>E44/D44%-100</f>
        <v>72.407491228364563</v>
      </c>
      <c r="J44" s="345"/>
    </row>
    <row r="45" spans="1:10" s="321" customFormat="1" x14ac:dyDescent="0.25">
      <c r="A45" s="266" t="s">
        <v>41</v>
      </c>
      <c r="B45" s="308" t="s">
        <v>952</v>
      </c>
      <c r="C45" s="269" t="s">
        <v>752</v>
      </c>
      <c r="D45" s="386" t="s">
        <v>445</v>
      </c>
      <c r="E45" s="387" t="s">
        <v>445</v>
      </c>
      <c r="F45" s="415"/>
      <c r="G45" s="415"/>
      <c r="H45" s="390" t="s">
        <v>445</v>
      </c>
      <c r="I45" s="391" t="s">
        <v>445</v>
      </c>
      <c r="J45" s="345"/>
    </row>
    <row r="46" spans="1:10" s="321" customFormat="1" outlineLevel="1" x14ac:dyDescent="0.25">
      <c r="A46" s="266" t="s">
        <v>42</v>
      </c>
      <c r="B46" s="308" t="s">
        <v>1073</v>
      </c>
      <c r="C46" s="269" t="s">
        <v>752</v>
      </c>
      <c r="D46" s="386" t="s">
        <v>445</v>
      </c>
      <c r="E46" s="387" t="s">
        <v>445</v>
      </c>
      <c r="F46" s="415"/>
      <c r="G46" s="415"/>
      <c r="H46" s="390" t="s">
        <v>445</v>
      </c>
      <c r="I46" s="391" t="s">
        <v>445</v>
      </c>
      <c r="J46" s="345"/>
    </row>
    <row r="47" spans="1:10" s="321" customFormat="1" ht="31.5" outlineLevel="1" x14ac:dyDescent="0.25">
      <c r="A47" s="266" t="s">
        <v>43</v>
      </c>
      <c r="B47" s="308" t="s">
        <v>822</v>
      </c>
      <c r="C47" s="269" t="s">
        <v>752</v>
      </c>
      <c r="D47" s="386" t="s">
        <v>445</v>
      </c>
      <c r="E47" s="387" t="s">
        <v>445</v>
      </c>
      <c r="F47" s="415"/>
      <c r="G47" s="415"/>
      <c r="H47" s="390" t="s">
        <v>445</v>
      </c>
      <c r="I47" s="391" t="s">
        <v>445</v>
      </c>
      <c r="J47" s="345"/>
    </row>
    <row r="48" spans="1:10" s="321" customFormat="1" outlineLevel="1" x14ac:dyDescent="0.25">
      <c r="A48" s="266" t="s">
        <v>991</v>
      </c>
      <c r="B48" s="308" t="s">
        <v>646</v>
      </c>
      <c r="C48" s="269" t="s">
        <v>752</v>
      </c>
      <c r="D48" s="386" t="s">
        <v>445</v>
      </c>
      <c r="E48" s="387" t="s">
        <v>445</v>
      </c>
      <c r="F48" s="415"/>
      <c r="G48" s="415"/>
      <c r="H48" s="390" t="s">
        <v>445</v>
      </c>
      <c r="I48" s="391" t="s">
        <v>445</v>
      </c>
      <c r="J48" s="345"/>
    </row>
    <row r="49" spans="1:10" s="321" customFormat="1" outlineLevel="1" x14ac:dyDescent="0.25">
      <c r="A49" s="266" t="s">
        <v>992</v>
      </c>
      <c r="B49" s="308" t="s">
        <v>634</v>
      </c>
      <c r="C49" s="269" t="s">
        <v>752</v>
      </c>
      <c r="D49" s="386" t="s">
        <v>445</v>
      </c>
      <c r="E49" s="387" t="s">
        <v>445</v>
      </c>
      <c r="F49" s="415"/>
      <c r="G49" s="415"/>
      <c r="H49" s="390" t="s">
        <v>445</v>
      </c>
      <c r="I49" s="391" t="s">
        <v>445</v>
      </c>
      <c r="J49" s="345"/>
    </row>
    <row r="50" spans="1:10" s="321" customFormat="1" x14ac:dyDescent="0.25">
      <c r="A50" s="266" t="s">
        <v>44</v>
      </c>
      <c r="B50" s="308" t="s">
        <v>953</v>
      </c>
      <c r="C50" s="269" t="s">
        <v>752</v>
      </c>
      <c r="D50" s="419">
        <v>159.70847000000001</v>
      </c>
      <c r="E50" s="387">
        <v>125.821</v>
      </c>
      <c r="F50" s="420"/>
      <c r="G50" s="420"/>
      <c r="H50" s="389">
        <f>E50-D50</f>
        <v>-33.887470000000008</v>
      </c>
      <c r="I50" s="389">
        <f>E50/D50%-100</f>
        <v>-21.218329873174554</v>
      </c>
      <c r="J50" s="345"/>
    </row>
    <row r="51" spans="1:10" s="321" customFormat="1" x14ac:dyDescent="0.25">
      <c r="A51" s="349" t="s">
        <v>844</v>
      </c>
      <c r="B51" s="350" t="s">
        <v>1028</v>
      </c>
      <c r="C51" s="351" t="s">
        <v>752</v>
      </c>
      <c r="D51" s="421">
        <v>1016.48605</v>
      </c>
      <c r="E51" s="422">
        <v>728.00447999999994</v>
      </c>
      <c r="F51" s="420">
        <f>D51+D60+D66+D67+D68+D71</f>
        <v>2070.0673699999998</v>
      </c>
      <c r="G51" s="420">
        <f>E51+E60+E66+E67+E68+E71</f>
        <v>1991.2550399999998</v>
      </c>
      <c r="H51" s="389">
        <f>E51-D51</f>
        <v>-288.48157000000003</v>
      </c>
      <c r="I51" s="389">
        <f>E51/D51%-100</f>
        <v>-28.380278312722538</v>
      </c>
      <c r="J51" s="345"/>
    </row>
    <row r="52" spans="1:10" s="321" customFormat="1" x14ac:dyDescent="0.25">
      <c r="A52" s="266" t="s">
        <v>845</v>
      </c>
      <c r="B52" s="308" t="s">
        <v>940</v>
      </c>
      <c r="C52" s="269" t="s">
        <v>752</v>
      </c>
      <c r="D52" s="386" t="s">
        <v>445</v>
      </c>
      <c r="E52" s="387" t="s">
        <v>445</v>
      </c>
      <c r="F52" s="415"/>
      <c r="G52" s="415"/>
      <c r="H52" s="390" t="s">
        <v>445</v>
      </c>
      <c r="I52" s="391" t="s">
        <v>445</v>
      </c>
      <c r="J52" s="345"/>
    </row>
    <row r="53" spans="1:10" s="321" customFormat="1" x14ac:dyDescent="0.25">
      <c r="A53" s="266" t="s">
        <v>846</v>
      </c>
      <c r="B53" s="308" t="s">
        <v>941</v>
      </c>
      <c r="C53" s="269" t="s">
        <v>752</v>
      </c>
      <c r="D53" s="394">
        <v>797.78</v>
      </c>
      <c r="E53" s="387">
        <v>480.65040999999997</v>
      </c>
      <c r="F53" s="415"/>
      <c r="G53" s="415"/>
      <c r="H53" s="388"/>
      <c r="I53" s="389"/>
      <c r="J53" s="345"/>
    </row>
    <row r="54" spans="1:10" s="321" customFormat="1" x14ac:dyDescent="0.25">
      <c r="A54" s="266" t="s">
        <v>847</v>
      </c>
      <c r="B54" s="308" t="s">
        <v>648</v>
      </c>
      <c r="C54" s="269" t="s">
        <v>752</v>
      </c>
      <c r="D54" s="394">
        <v>797.78</v>
      </c>
      <c r="E54" s="387">
        <v>480.65040999999997</v>
      </c>
      <c r="F54" s="415"/>
      <c r="G54" s="415"/>
      <c r="H54" s="389">
        <f>E54-D54</f>
        <v>-317.12959000000001</v>
      </c>
      <c r="I54" s="389">
        <f>E54/D54%-100</f>
        <v>-39.751509187996689</v>
      </c>
      <c r="J54" s="345"/>
    </row>
    <row r="55" spans="1:10" s="321" customFormat="1" ht="31.5" x14ac:dyDescent="0.25">
      <c r="A55" s="266" t="s">
        <v>848</v>
      </c>
      <c r="B55" s="309" t="s">
        <v>521</v>
      </c>
      <c r="C55" s="269" t="s">
        <v>752</v>
      </c>
      <c r="D55" s="394">
        <v>797.78</v>
      </c>
      <c r="E55" s="387">
        <v>471.87617999999998</v>
      </c>
      <c r="F55" s="415"/>
      <c r="G55" s="415"/>
      <c r="H55" s="389">
        <f>E55-D55</f>
        <v>-325.90382</v>
      </c>
      <c r="I55" s="389">
        <f>E55/D55%-100</f>
        <v>-40.85133996841234</v>
      </c>
      <c r="J55" s="345"/>
    </row>
    <row r="56" spans="1:10" s="321" customFormat="1" x14ac:dyDescent="0.25">
      <c r="A56" s="266" t="s">
        <v>849</v>
      </c>
      <c r="B56" s="309" t="s">
        <v>647</v>
      </c>
      <c r="C56" s="269" t="s">
        <v>752</v>
      </c>
      <c r="D56" s="386" t="s">
        <v>445</v>
      </c>
      <c r="E56" s="387" t="s">
        <v>445</v>
      </c>
      <c r="F56" s="415"/>
      <c r="G56" s="415"/>
      <c r="H56" s="390" t="s">
        <v>445</v>
      </c>
      <c r="I56" s="391" t="s">
        <v>445</v>
      </c>
      <c r="J56" s="345"/>
    </row>
    <row r="57" spans="1:10" s="321" customFormat="1" outlineLevel="1" x14ac:dyDescent="0.25">
      <c r="A57" s="266" t="s">
        <v>850</v>
      </c>
      <c r="B57" s="308" t="s">
        <v>608</v>
      </c>
      <c r="C57" s="269" t="s">
        <v>752</v>
      </c>
      <c r="D57" s="386" t="s">
        <v>445</v>
      </c>
      <c r="E57" s="387" t="s">
        <v>445</v>
      </c>
      <c r="F57" s="415"/>
      <c r="G57" s="415"/>
      <c r="H57" s="390" t="s">
        <v>445</v>
      </c>
      <c r="I57" s="391" t="s">
        <v>445</v>
      </c>
      <c r="J57" s="345"/>
    </row>
    <row r="58" spans="1:10" s="321" customFormat="1" x14ac:dyDescent="0.25">
      <c r="A58" s="266" t="s">
        <v>851</v>
      </c>
      <c r="B58" s="308" t="s">
        <v>942</v>
      </c>
      <c r="C58" s="269" t="s">
        <v>752</v>
      </c>
      <c r="D58" s="394">
        <v>184.47955999999999</v>
      </c>
      <c r="E58" s="423">
        <v>215.67402999999999</v>
      </c>
      <c r="F58" s="415"/>
      <c r="G58" s="415"/>
      <c r="H58" s="389">
        <f>E58-D58</f>
        <v>31.194469999999995</v>
      </c>
      <c r="I58" s="389">
        <f>E58/D58%-100</f>
        <v>16.909445143949824</v>
      </c>
      <c r="J58" s="345"/>
    </row>
    <row r="59" spans="1:10" s="321" customFormat="1" x14ac:dyDescent="0.25">
      <c r="A59" s="266" t="s">
        <v>852</v>
      </c>
      <c r="B59" s="308" t="s">
        <v>943</v>
      </c>
      <c r="C59" s="269" t="s">
        <v>752</v>
      </c>
      <c r="D59" s="394">
        <v>34.226489999999998</v>
      </c>
      <c r="E59" s="423">
        <v>31.680040000000002</v>
      </c>
      <c r="F59" s="415"/>
      <c r="G59" s="415"/>
      <c r="H59" s="389">
        <f>E59-D59</f>
        <v>-2.5464499999999965</v>
      </c>
      <c r="I59" s="389">
        <f>E59/D59%-100</f>
        <v>-7.4399974990131881</v>
      </c>
      <c r="J59" s="345"/>
    </row>
    <row r="60" spans="1:10" s="321" customFormat="1" x14ac:dyDescent="0.25">
      <c r="A60" s="349" t="s">
        <v>853</v>
      </c>
      <c r="B60" s="350" t="s">
        <v>1029</v>
      </c>
      <c r="C60" s="351" t="s">
        <v>752</v>
      </c>
      <c r="D60" s="424">
        <v>9.0618499999999997</v>
      </c>
      <c r="E60" s="422">
        <v>13.883840000000003</v>
      </c>
      <c r="F60" s="415"/>
      <c r="G60" s="415"/>
      <c r="H60" s="389">
        <f>E60-D60</f>
        <v>4.8219900000000031</v>
      </c>
      <c r="I60" s="389">
        <f>E60/D60%-100</f>
        <v>53.211982100785207</v>
      </c>
      <c r="J60" s="345"/>
    </row>
    <row r="61" spans="1:10" s="321" customFormat="1" ht="31.5" x14ac:dyDescent="0.25">
      <c r="A61" s="266" t="s">
        <v>854</v>
      </c>
      <c r="B61" s="308" t="s">
        <v>736</v>
      </c>
      <c r="C61" s="269" t="s">
        <v>752</v>
      </c>
      <c r="D61" s="386"/>
      <c r="E61" s="387"/>
      <c r="F61" s="415"/>
      <c r="G61" s="415"/>
      <c r="H61" s="390" t="s">
        <v>445</v>
      </c>
      <c r="I61" s="391" t="s">
        <v>445</v>
      </c>
      <c r="J61" s="345"/>
    </row>
    <row r="62" spans="1:10" s="321" customFormat="1" ht="31.5" x14ac:dyDescent="0.25">
      <c r="A62" s="266" t="s">
        <v>855</v>
      </c>
      <c r="B62" s="308" t="s">
        <v>738</v>
      </c>
      <c r="C62" s="269" t="s">
        <v>752</v>
      </c>
      <c r="D62" s="386"/>
      <c r="E62" s="387"/>
      <c r="F62" s="415"/>
      <c r="G62" s="415"/>
      <c r="H62" s="390" t="s">
        <v>445</v>
      </c>
      <c r="I62" s="391" t="s">
        <v>445</v>
      </c>
      <c r="J62" s="345"/>
    </row>
    <row r="63" spans="1:10" s="321" customFormat="1" outlineLevel="1" x14ac:dyDescent="0.25">
      <c r="A63" s="266" t="s">
        <v>856</v>
      </c>
      <c r="B63" s="308" t="s">
        <v>1067</v>
      </c>
      <c r="C63" s="269" t="s">
        <v>752</v>
      </c>
      <c r="D63" s="386" t="s">
        <v>445</v>
      </c>
      <c r="E63" s="387" t="s">
        <v>445</v>
      </c>
      <c r="F63" s="415"/>
      <c r="G63" s="415"/>
      <c r="H63" s="390" t="s">
        <v>445</v>
      </c>
      <c r="I63" s="391" t="s">
        <v>445</v>
      </c>
      <c r="J63" s="345"/>
    </row>
    <row r="64" spans="1:10" s="321" customFormat="1" x14ac:dyDescent="0.25">
      <c r="A64" s="266" t="s">
        <v>857</v>
      </c>
      <c r="B64" s="308" t="s">
        <v>1088</v>
      </c>
      <c r="C64" s="269" t="s">
        <v>752</v>
      </c>
      <c r="D64" s="386" t="s">
        <v>445</v>
      </c>
      <c r="E64" s="387" t="s">
        <v>445</v>
      </c>
      <c r="F64" s="415"/>
      <c r="G64" s="415"/>
      <c r="H64" s="390" t="s">
        <v>445</v>
      </c>
      <c r="I64" s="391" t="s">
        <v>445</v>
      </c>
      <c r="J64" s="345"/>
    </row>
    <row r="65" spans="1:13" s="321" customFormat="1" x14ac:dyDescent="0.25">
      <c r="A65" s="266" t="s">
        <v>858</v>
      </c>
      <c r="B65" s="308" t="s">
        <v>522</v>
      </c>
      <c r="C65" s="269" t="s">
        <v>752</v>
      </c>
      <c r="D65" s="394">
        <v>9.0618499999999997</v>
      </c>
      <c r="E65" s="423">
        <v>13.883840000000003</v>
      </c>
      <c r="F65" s="415"/>
      <c r="G65" s="415"/>
      <c r="H65" s="389">
        <f t="shared" ref="H65:H74" si="0">E65-D65</f>
        <v>4.8219900000000031</v>
      </c>
      <c r="I65" s="389">
        <f t="shared" ref="I65:I74" si="1">E65/D65%-100</f>
        <v>53.211982100785207</v>
      </c>
      <c r="J65" s="345"/>
    </row>
    <row r="66" spans="1:13" s="321" customFormat="1" x14ac:dyDescent="0.25">
      <c r="A66" s="349" t="s">
        <v>859</v>
      </c>
      <c r="B66" s="350" t="s">
        <v>825</v>
      </c>
      <c r="C66" s="351" t="s">
        <v>752</v>
      </c>
      <c r="D66" s="425">
        <v>830.89805999999999</v>
      </c>
      <c r="E66" s="422">
        <v>983.19913999999994</v>
      </c>
      <c r="F66" s="415"/>
      <c r="G66" s="415"/>
      <c r="H66" s="389">
        <f>E66-D66</f>
        <v>152.30107999999996</v>
      </c>
      <c r="I66" s="389">
        <f>E66/D66%-100</f>
        <v>18.329694980874066</v>
      </c>
      <c r="J66" s="345"/>
    </row>
    <row r="67" spans="1:13" s="321" customFormat="1" x14ac:dyDescent="0.25">
      <c r="A67" s="349" t="s">
        <v>860</v>
      </c>
      <c r="B67" s="350" t="s">
        <v>826</v>
      </c>
      <c r="C67" s="351" t="s">
        <v>752</v>
      </c>
      <c r="D67" s="425">
        <v>100.02159</v>
      </c>
      <c r="E67" s="422">
        <v>123.64134</v>
      </c>
      <c r="F67" s="415"/>
      <c r="G67" s="415"/>
      <c r="H67" s="389">
        <f>E67-D67</f>
        <v>23.619749999999996</v>
      </c>
      <c r="I67" s="389">
        <f>E67/D67%-100</f>
        <v>23.614651596720279</v>
      </c>
      <c r="J67" s="345"/>
    </row>
    <row r="68" spans="1:13" s="321" customFormat="1" x14ac:dyDescent="0.25">
      <c r="A68" s="349" t="s">
        <v>861</v>
      </c>
      <c r="B68" s="350" t="s">
        <v>1030</v>
      </c>
      <c r="C68" s="351" t="s">
        <v>752</v>
      </c>
      <c r="D68" s="426">
        <v>17.78012</v>
      </c>
      <c r="E68" s="422">
        <v>21.47917</v>
      </c>
      <c r="F68" s="415"/>
      <c r="G68" s="415"/>
      <c r="H68" s="389">
        <f t="shared" si="0"/>
        <v>3.6990499999999997</v>
      </c>
      <c r="I68" s="389">
        <f t="shared" si="1"/>
        <v>20.804415268288409</v>
      </c>
      <c r="J68" s="345"/>
    </row>
    <row r="69" spans="1:13" s="321" customFormat="1" x14ac:dyDescent="0.25">
      <c r="A69" s="266" t="s">
        <v>115</v>
      </c>
      <c r="B69" s="308" t="s">
        <v>800</v>
      </c>
      <c r="C69" s="269" t="s">
        <v>752</v>
      </c>
      <c r="D69" s="394">
        <v>15.62617</v>
      </c>
      <c r="E69" s="423">
        <v>19.07986</v>
      </c>
      <c r="F69" s="415"/>
      <c r="G69" s="415"/>
      <c r="H69" s="389">
        <f t="shared" si="0"/>
        <v>3.4536899999999999</v>
      </c>
      <c r="I69" s="389">
        <f t="shared" si="1"/>
        <v>22.101961005159936</v>
      </c>
      <c r="J69" s="345"/>
    </row>
    <row r="70" spans="1:13" s="321" customFormat="1" x14ac:dyDescent="0.25">
      <c r="A70" s="266" t="s">
        <v>797</v>
      </c>
      <c r="B70" s="308" t="s">
        <v>66</v>
      </c>
      <c r="C70" s="269" t="s">
        <v>752</v>
      </c>
      <c r="D70" s="427">
        <v>2.15395</v>
      </c>
      <c r="E70" s="428">
        <v>2.3993099999999998</v>
      </c>
      <c r="F70" s="415"/>
      <c r="G70" s="415"/>
      <c r="H70" s="389">
        <f t="shared" si="0"/>
        <v>0.2453599999999998</v>
      </c>
      <c r="I70" s="389">
        <f t="shared" si="1"/>
        <v>11.391165068827036</v>
      </c>
      <c r="J70" s="345"/>
    </row>
    <row r="71" spans="1:13" s="321" customFormat="1" x14ac:dyDescent="0.25">
      <c r="A71" s="349" t="s">
        <v>862</v>
      </c>
      <c r="B71" s="350" t="s">
        <v>1031</v>
      </c>
      <c r="C71" s="351" t="s">
        <v>752</v>
      </c>
      <c r="D71" s="425">
        <v>95.819700000000012</v>
      </c>
      <c r="E71" s="422">
        <v>121.04706999999999</v>
      </c>
      <c r="F71" s="415"/>
      <c r="G71" s="415"/>
      <c r="H71" s="389">
        <f t="shared" si="0"/>
        <v>25.227369999999979</v>
      </c>
      <c r="I71" s="389">
        <f t="shared" si="1"/>
        <v>26.327957612056792</v>
      </c>
      <c r="J71" s="345"/>
    </row>
    <row r="72" spans="1:13" s="321" customFormat="1" x14ac:dyDescent="0.25">
      <c r="A72" s="266" t="s">
        <v>863</v>
      </c>
      <c r="B72" s="308" t="s">
        <v>523</v>
      </c>
      <c r="C72" s="269" t="s">
        <v>752</v>
      </c>
      <c r="D72" s="394">
        <v>39.371200000000002</v>
      </c>
      <c r="E72" s="428">
        <v>59.692769999999996</v>
      </c>
      <c r="F72" s="415"/>
      <c r="G72" s="415"/>
      <c r="H72" s="389">
        <f t="shared" si="0"/>
        <v>20.321569999999994</v>
      </c>
      <c r="I72" s="389">
        <f t="shared" si="1"/>
        <v>51.615317795749178</v>
      </c>
      <c r="J72" s="345"/>
    </row>
    <row r="73" spans="1:13" s="321" customFormat="1" x14ac:dyDescent="0.25">
      <c r="A73" s="266" t="s">
        <v>864</v>
      </c>
      <c r="B73" s="308" t="s">
        <v>524</v>
      </c>
      <c r="C73" s="269" t="s">
        <v>752</v>
      </c>
      <c r="D73" s="394">
        <v>10.72128</v>
      </c>
      <c r="E73" s="429">
        <v>7.3379899999999996</v>
      </c>
      <c r="F73" s="415"/>
      <c r="G73" s="415"/>
      <c r="H73" s="389">
        <f t="shared" si="0"/>
        <v>-3.3832900000000006</v>
      </c>
      <c r="I73" s="389">
        <f t="shared" si="1"/>
        <v>-31.556773071872016</v>
      </c>
      <c r="J73" s="345"/>
    </row>
    <row r="74" spans="1:13" s="321" customFormat="1" ht="16.5" thickBot="1" x14ac:dyDescent="0.3">
      <c r="A74" s="268" t="s">
        <v>865</v>
      </c>
      <c r="B74" s="310" t="s">
        <v>525</v>
      </c>
      <c r="C74" s="281" t="s">
        <v>752</v>
      </c>
      <c r="D74" s="394">
        <v>45.727220000000003</v>
      </c>
      <c r="E74" s="430">
        <v>54.016309999999997</v>
      </c>
      <c r="F74" s="415"/>
      <c r="G74" s="415"/>
      <c r="H74" s="389">
        <f t="shared" si="0"/>
        <v>8.2890899999999945</v>
      </c>
      <c r="I74" s="389">
        <f t="shared" si="1"/>
        <v>18.127255494648466</v>
      </c>
      <c r="J74" s="345"/>
    </row>
    <row r="75" spans="1:13" s="321" customFormat="1" x14ac:dyDescent="0.25">
      <c r="A75" s="378" t="s">
        <v>1142</v>
      </c>
      <c r="B75" s="350" t="s">
        <v>870</v>
      </c>
      <c r="C75" s="379" t="s">
        <v>752</v>
      </c>
      <c r="D75" s="431">
        <v>59.070540000000001</v>
      </c>
      <c r="E75" s="431">
        <v>86.640990000000002</v>
      </c>
      <c r="F75" s="415"/>
      <c r="G75" s="415"/>
      <c r="H75" s="388"/>
      <c r="I75" s="389"/>
      <c r="J75" s="345"/>
    </row>
    <row r="76" spans="1:13" s="321" customFormat="1" x14ac:dyDescent="0.25">
      <c r="A76" s="266" t="s">
        <v>866</v>
      </c>
      <c r="B76" s="308" t="s">
        <v>67</v>
      </c>
      <c r="C76" s="269" t="s">
        <v>752</v>
      </c>
      <c r="D76" s="394">
        <v>59.070540000000001</v>
      </c>
      <c r="E76" s="423">
        <v>86.640990000000002</v>
      </c>
      <c r="F76" s="415"/>
      <c r="G76" s="432"/>
      <c r="H76" s="389">
        <f>E76-D76</f>
        <v>27.570450000000001</v>
      </c>
      <c r="I76" s="389">
        <f>E76/D76%-100</f>
        <v>46.673773424112937</v>
      </c>
      <c r="J76" s="346"/>
      <c r="K76" s="333"/>
      <c r="L76" s="333"/>
      <c r="M76" s="333"/>
    </row>
    <row r="77" spans="1:13" s="321" customFormat="1" x14ac:dyDescent="0.25">
      <c r="A77" s="266" t="s">
        <v>867</v>
      </c>
      <c r="B77" s="308" t="s">
        <v>68</v>
      </c>
      <c r="C77" s="269" t="s">
        <v>752</v>
      </c>
      <c r="D77" s="386" t="s">
        <v>445</v>
      </c>
      <c r="E77" s="387" t="s">
        <v>445</v>
      </c>
      <c r="F77" s="415"/>
      <c r="G77" s="415"/>
      <c r="H77" s="390" t="s">
        <v>445</v>
      </c>
      <c r="I77" s="391" t="s">
        <v>445</v>
      </c>
      <c r="J77" s="345"/>
    </row>
    <row r="78" spans="1:13" s="321" customFormat="1" ht="16.5" thickBot="1" x14ac:dyDescent="0.3">
      <c r="A78" s="267" t="s">
        <v>868</v>
      </c>
      <c r="B78" s="311" t="s">
        <v>9</v>
      </c>
      <c r="C78" s="270" t="s">
        <v>752</v>
      </c>
      <c r="D78" s="386" t="s">
        <v>445</v>
      </c>
      <c r="E78" s="387" t="s">
        <v>445</v>
      </c>
      <c r="F78" s="415"/>
      <c r="G78" s="415"/>
      <c r="H78" s="390" t="s">
        <v>445</v>
      </c>
      <c r="I78" s="391" t="s">
        <v>445</v>
      </c>
      <c r="J78" s="345"/>
    </row>
    <row r="79" spans="1:13" s="321" customFormat="1" x14ac:dyDescent="0.25">
      <c r="A79" s="357" t="s">
        <v>26</v>
      </c>
      <c r="B79" s="353" t="s">
        <v>1082</v>
      </c>
      <c r="C79" s="358" t="s">
        <v>752</v>
      </c>
      <c r="D79" s="433">
        <v>125.50876999999991</v>
      </c>
      <c r="E79" s="414">
        <v>279.87400000000025</v>
      </c>
      <c r="F79" s="415"/>
      <c r="G79" s="415"/>
      <c r="H79" s="389">
        <f>E79-D79</f>
        <v>154.36523000000034</v>
      </c>
      <c r="I79" s="389">
        <f>E79/D79%-100</f>
        <v>122.99158855592358</v>
      </c>
      <c r="J79" s="345"/>
    </row>
    <row r="80" spans="1:13" s="321" customFormat="1" ht="31.5" outlineLevel="1" x14ac:dyDescent="0.25">
      <c r="A80" s="266" t="s">
        <v>46</v>
      </c>
      <c r="B80" s="308" t="s">
        <v>1026</v>
      </c>
      <c r="C80" s="269" t="s">
        <v>752</v>
      </c>
      <c r="D80" s="386" t="s">
        <v>445</v>
      </c>
      <c r="E80" s="387" t="s">
        <v>445</v>
      </c>
      <c r="F80" s="415"/>
      <c r="G80" s="415"/>
      <c r="H80" s="390" t="s">
        <v>445</v>
      </c>
      <c r="I80" s="391" t="s">
        <v>445</v>
      </c>
      <c r="J80" s="345"/>
    </row>
    <row r="81" spans="1:10" s="321" customFormat="1" ht="31.5" outlineLevel="1" x14ac:dyDescent="0.25">
      <c r="A81" s="266" t="s">
        <v>836</v>
      </c>
      <c r="B81" s="308" t="s">
        <v>904</v>
      </c>
      <c r="C81" s="269" t="s">
        <v>752</v>
      </c>
      <c r="D81" s="386" t="s">
        <v>445</v>
      </c>
      <c r="E81" s="387" t="s">
        <v>445</v>
      </c>
      <c r="F81" s="415"/>
      <c r="G81" s="415"/>
      <c r="H81" s="390" t="s">
        <v>445</v>
      </c>
      <c r="I81" s="391" t="s">
        <v>445</v>
      </c>
      <c r="J81" s="345"/>
    </row>
    <row r="82" spans="1:10" s="321" customFormat="1" ht="31.5" outlineLevel="1" x14ac:dyDescent="0.25">
      <c r="A82" s="266" t="s">
        <v>837</v>
      </c>
      <c r="B82" s="308" t="s">
        <v>905</v>
      </c>
      <c r="C82" s="269" t="s">
        <v>752</v>
      </c>
      <c r="D82" s="386" t="s">
        <v>445</v>
      </c>
      <c r="E82" s="387" t="s">
        <v>445</v>
      </c>
      <c r="F82" s="415"/>
      <c r="G82" s="415"/>
      <c r="H82" s="390" t="s">
        <v>445</v>
      </c>
      <c r="I82" s="391" t="s">
        <v>445</v>
      </c>
      <c r="J82" s="345"/>
    </row>
    <row r="83" spans="1:10" s="321" customFormat="1" ht="31.5" outlineLevel="1" x14ac:dyDescent="0.25">
      <c r="A83" s="266" t="s">
        <v>838</v>
      </c>
      <c r="B83" s="308" t="s">
        <v>890</v>
      </c>
      <c r="C83" s="269" t="s">
        <v>752</v>
      </c>
      <c r="D83" s="386" t="s">
        <v>445</v>
      </c>
      <c r="E83" s="387" t="s">
        <v>445</v>
      </c>
      <c r="F83" s="415"/>
      <c r="G83" s="415"/>
      <c r="H83" s="390" t="s">
        <v>445</v>
      </c>
      <c r="I83" s="391" t="s">
        <v>445</v>
      </c>
      <c r="J83" s="345"/>
    </row>
    <row r="84" spans="1:10" s="321" customFormat="1" outlineLevel="1" x14ac:dyDescent="0.25">
      <c r="A84" s="266" t="s">
        <v>47</v>
      </c>
      <c r="B84" s="308" t="s">
        <v>1065</v>
      </c>
      <c r="C84" s="269" t="s">
        <v>752</v>
      </c>
      <c r="D84" s="386" t="s">
        <v>445</v>
      </c>
      <c r="E84" s="387" t="s">
        <v>445</v>
      </c>
      <c r="F84" s="415"/>
      <c r="G84" s="415"/>
      <c r="H84" s="390" t="s">
        <v>445</v>
      </c>
      <c r="I84" s="391" t="s">
        <v>445</v>
      </c>
      <c r="J84" s="345"/>
    </row>
    <row r="85" spans="1:10" s="321" customFormat="1" x14ac:dyDescent="0.25">
      <c r="A85" s="266" t="s">
        <v>753</v>
      </c>
      <c r="B85" s="308" t="s">
        <v>950</v>
      </c>
      <c r="C85" s="269" t="s">
        <v>752</v>
      </c>
      <c r="D85" s="386">
        <v>43.326669999999922</v>
      </c>
      <c r="E85" s="423">
        <v>90.980000000000018</v>
      </c>
      <c r="F85" s="415">
        <f>E85/E79%</f>
        <v>32.507485511337222</v>
      </c>
      <c r="G85" s="415"/>
      <c r="H85" s="389">
        <f>E85-D85</f>
        <v>47.653330000000096</v>
      </c>
      <c r="I85" s="389">
        <f>E85/D85%-100</f>
        <v>109.9861355603839</v>
      </c>
      <c r="J85" s="345"/>
    </row>
    <row r="86" spans="1:10" s="321" customFormat="1" outlineLevel="1" x14ac:dyDescent="0.25">
      <c r="A86" s="266" t="s">
        <v>754</v>
      </c>
      <c r="B86" s="308" t="s">
        <v>1066</v>
      </c>
      <c r="C86" s="269" t="s">
        <v>752</v>
      </c>
      <c r="D86" s="386" t="s">
        <v>445</v>
      </c>
      <c r="E86" s="387" t="s">
        <v>445</v>
      </c>
      <c r="F86" s="415"/>
      <c r="G86" s="415"/>
      <c r="H86" s="390" t="s">
        <v>445</v>
      </c>
      <c r="I86" s="391" t="s">
        <v>445</v>
      </c>
      <c r="J86" s="345"/>
    </row>
    <row r="87" spans="1:10" s="321" customFormat="1" x14ac:dyDescent="0.25">
      <c r="A87" s="266" t="s">
        <v>755</v>
      </c>
      <c r="B87" s="308" t="s">
        <v>951</v>
      </c>
      <c r="C87" s="269" t="s">
        <v>752</v>
      </c>
      <c r="D87" s="434">
        <v>-11.604330000000001</v>
      </c>
      <c r="E87" s="423">
        <v>69.396000000000015</v>
      </c>
      <c r="F87" s="415">
        <f>E87/E79%</f>
        <v>24.795443663934467</v>
      </c>
      <c r="G87" s="415"/>
      <c r="H87" s="389">
        <f>E87-D87</f>
        <v>81.000330000000019</v>
      </c>
      <c r="I87" s="389">
        <f>E87/D87%-100</f>
        <v>-698.01815356853865</v>
      </c>
      <c r="J87" s="345"/>
    </row>
    <row r="88" spans="1:10" s="321" customFormat="1" x14ac:dyDescent="0.25">
      <c r="A88" s="266" t="s">
        <v>756</v>
      </c>
      <c r="B88" s="308" t="s">
        <v>952</v>
      </c>
      <c r="C88" s="269" t="s">
        <v>752</v>
      </c>
      <c r="D88" s="386" t="s">
        <v>445</v>
      </c>
      <c r="E88" s="387" t="s">
        <v>445</v>
      </c>
      <c r="F88" s="415"/>
      <c r="G88" s="415"/>
      <c r="H88" s="390" t="s">
        <v>445</v>
      </c>
      <c r="I88" s="391" t="s">
        <v>445</v>
      </c>
      <c r="J88" s="345"/>
    </row>
    <row r="89" spans="1:10" s="321" customFormat="1" outlineLevel="1" x14ac:dyDescent="0.25">
      <c r="A89" s="266" t="s">
        <v>757</v>
      </c>
      <c r="B89" s="308" t="s">
        <v>1073</v>
      </c>
      <c r="C89" s="269" t="s">
        <v>752</v>
      </c>
      <c r="D89" s="386" t="s">
        <v>445</v>
      </c>
      <c r="E89" s="387" t="s">
        <v>445</v>
      </c>
      <c r="F89" s="415"/>
      <c r="G89" s="415"/>
      <c r="H89" s="390" t="s">
        <v>445</v>
      </c>
      <c r="I89" s="391" t="s">
        <v>445</v>
      </c>
      <c r="J89" s="345"/>
    </row>
    <row r="90" spans="1:10" s="321" customFormat="1" ht="31.5" outlineLevel="1" x14ac:dyDescent="0.25">
      <c r="A90" s="266" t="s">
        <v>758</v>
      </c>
      <c r="B90" s="308" t="s">
        <v>822</v>
      </c>
      <c r="C90" s="269" t="s">
        <v>752</v>
      </c>
      <c r="D90" s="386" t="s">
        <v>445</v>
      </c>
      <c r="E90" s="387" t="s">
        <v>445</v>
      </c>
      <c r="F90" s="415"/>
      <c r="G90" s="415"/>
      <c r="H90" s="390" t="s">
        <v>445</v>
      </c>
      <c r="I90" s="391" t="s">
        <v>445</v>
      </c>
      <c r="J90" s="345"/>
    </row>
    <row r="91" spans="1:10" s="321" customFormat="1" outlineLevel="1" x14ac:dyDescent="0.25">
      <c r="A91" s="266" t="s">
        <v>993</v>
      </c>
      <c r="B91" s="308" t="s">
        <v>646</v>
      </c>
      <c r="C91" s="269" t="s">
        <v>752</v>
      </c>
      <c r="D91" s="386" t="s">
        <v>445</v>
      </c>
      <c r="E91" s="387" t="s">
        <v>445</v>
      </c>
      <c r="F91" s="415"/>
      <c r="G91" s="415"/>
      <c r="H91" s="390" t="s">
        <v>445</v>
      </c>
      <c r="I91" s="391" t="s">
        <v>445</v>
      </c>
      <c r="J91" s="345"/>
    </row>
    <row r="92" spans="1:10" s="321" customFormat="1" outlineLevel="1" x14ac:dyDescent="0.25">
      <c r="A92" s="266" t="s">
        <v>994</v>
      </c>
      <c r="B92" s="308" t="s">
        <v>634</v>
      </c>
      <c r="C92" s="269" t="s">
        <v>752</v>
      </c>
      <c r="D92" s="386" t="s">
        <v>445</v>
      </c>
      <c r="E92" s="387" t="s">
        <v>445</v>
      </c>
      <c r="F92" s="415"/>
      <c r="G92" s="415"/>
      <c r="H92" s="390" t="s">
        <v>445</v>
      </c>
      <c r="I92" s="391" t="s">
        <v>445</v>
      </c>
      <c r="J92" s="345"/>
    </row>
    <row r="93" spans="1:10" s="321" customFormat="1" x14ac:dyDescent="0.25">
      <c r="A93" s="266" t="s">
        <v>759</v>
      </c>
      <c r="B93" s="308" t="s">
        <v>953</v>
      </c>
      <c r="C93" s="269" t="s">
        <v>752</v>
      </c>
      <c r="D93" s="434">
        <v>93.786429999999996</v>
      </c>
      <c r="E93" s="423">
        <v>119.49799999999999</v>
      </c>
      <c r="F93" s="415">
        <f>E93/E79%</f>
        <v>42.697070824728229</v>
      </c>
      <c r="G93" s="415"/>
      <c r="H93" s="389">
        <f>E93-D93</f>
        <v>25.711569999999995</v>
      </c>
      <c r="I93" s="389">
        <f>E93/D93%-100</f>
        <v>27.415021554824079</v>
      </c>
      <c r="J93" s="345"/>
    </row>
    <row r="94" spans="1:10" s="321" customFormat="1" x14ac:dyDescent="0.25">
      <c r="A94" s="352" t="s">
        <v>27</v>
      </c>
      <c r="B94" s="359" t="s">
        <v>1083</v>
      </c>
      <c r="C94" s="356" t="s">
        <v>752</v>
      </c>
      <c r="D94" s="435">
        <v>-60.595000000000006</v>
      </c>
      <c r="E94" s="436">
        <v>-46.976900000000008</v>
      </c>
      <c r="F94" s="415"/>
      <c r="G94" s="415"/>
      <c r="H94" s="389">
        <f>E94-D94</f>
        <v>13.618099999999998</v>
      </c>
      <c r="I94" s="389">
        <f>E94/D94%-100</f>
        <v>-22.473966498886043</v>
      </c>
      <c r="J94" s="345"/>
    </row>
    <row r="95" spans="1:10" s="321" customFormat="1" x14ac:dyDescent="0.25">
      <c r="A95" s="266" t="s">
        <v>53</v>
      </c>
      <c r="B95" s="308" t="s">
        <v>1032</v>
      </c>
      <c r="C95" s="269" t="s">
        <v>752</v>
      </c>
      <c r="D95" s="437">
        <v>5.6620000000000008</v>
      </c>
      <c r="E95" s="423">
        <v>39.078899999999997</v>
      </c>
      <c r="F95" s="415"/>
      <c r="G95" s="415"/>
      <c r="H95" s="389">
        <f>E95-D95</f>
        <v>33.416899999999998</v>
      </c>
      <c r="I95" s="389">
        <f>E95/D95%-100</f>
        <v>590.19604380077692</v>
      </c>
      <c r="J95" s="345"/>
    </row>
    <row r="96" spans="1:10" s="321" customFormat="1" x14ac:dyDescent="0.25">
      <c r="A96" s="266" t="s">
        <v>54</v>
      </c>
      <c r="B96" s="308" t="s">
        <v>944</v>
      </c>
      <c r="C96" s="269" t="s">
        <v>752</v>
      </c>
      <c r="D96" s="386" t="s">
        <v>445</v>
      </c>
      <c r="E96" s="387" t="s">
        <v>445</v>
      </c>
      <c r="F96" s="415"/>
      <c r="G96" s="415"/>
      <c r="H96" s="390" t="s">
        <v>445</v>
      </c>
      <c r="I96" s="391" t="s">
        <v>445</v>
      </c>
      <c r="J96" s="345"/>
    </row>
    <row r="97" spans="1:10" s="321" customFormat="1" x14ac:dyDescent="0.25">
      <c r="A97" s="266" t="s">
        <v>55</v>
      </c>
      <c r="B97" s="308" t="s">
        <v>945</v>
      </c>
      <c r="C97" s="269" t="s">
        <v>752</v>
      </c>
      <c r="D97" s="395">
        <v>2.4460000000000002</v>
      </c>
      <c r="E97" s="423">
        <v>3.9579</v>
      </c>
      <c r="F97" s="415"/>
      <c r="G97" s="415"/>
      <c r="H97" s="389">
        <f>E97-D97</f>
        <v>1.5118999999999998</v>
      </c>
      <c r="I97" s="389">
        <f>E97/D97%-100</f>
        <v>61.811120196238733</v>
      </c>
      <c r="J97" s="345"/>
    </row>
    <row r="98" spans="1:10" s="321" customFormat="1" x14ac:dyDescent="0.25">
      <c r="A98" s="266" t="s">
        <v>71</v>
      </c>
      <c r="B98" s="308" t="s">
        <v>1033</v>
      </c>
      <c r="C98" s="269" t="s">
        <v>752</v>
      </c>
      <c r="D98" s="386" t="s">
        <v>445</v>
      </c>
      <c r="E98" s="387" t="s">
        <v>445</v>
      </c>
      <c r="F98" s="415"/>
      <c r="G98" s="415"/>
      <c r="H98" s="390" t="s">
        <v>445</v>
      </c>
      <c r="I98" s="391" t="s">
        <v>445</v>
      </c>
      <c r="J98" s="345"/>
    </row>
    <row r="99" spans="1:10" s="321" customFormat="1" x14ac:dyDescent="0.25">
      <c r="A99" s="266" t="s">
        <v>526</v>
      </c>
      <c r="B99" s="308" t="s">
        <v>649</v>
      </c>
      <c r="C99" s="269" t="s">
        <v>752</v>
      </c>
      <c r="D99" s="386" t="s">
        <v>445</v>
      </c>
      <c r="E99" s="387" t="s">
        <v>445</v>
      </c>
      <c r="F99" s="415"/>
      <c r="G99" s="415"/>
      <c r="H99" s="390" t="s">
        <v>445</v>
      </c>
      <c r="I99" s="391" t="s">
        <v>445</v>
      </c>
      <c r="J99" s="345"/>
    </row>
    <row r="100" spans="1:10" s="321" customFormat="1" x14ac:dyDescent="0.25">
      <c r="A100" s="266" t="s">
        <v>72</v>
      </c>
      <c r="B100" s="308" t="s">
        <v>946</v>
      </c>
      <c r="C100" s="269" t="s">
        <v>752</v>
      </c>
      <c r="D100" s="395">
        <v>3.2160000000000002</v>
      </c>
      <c r="E100" s="423">
        <v>35.120999999999995</v>
      </c>
      <c r="F100" s="415"/>
      <c r="G100" s="415"/>
      <c r="H100" s="389">
        <f>E100-D100</f>
        <v>31.904999999999994</v>
      </c>
      <c r="I100" s="389">
        <v>0</v>
      </c>
      <c r="J100" s="345"/>
    </row>
    <row r="101" spans="1:10" s="321" customFormat="1" x14ac:dyDescent="0.25">
      <c r="A101" s="266" t="s">
        <v>56</v>
      </c>
      <c r="B101" s="309" t="s">
        <v>1031</v>
      </c>
      <c r="C101" s="269" t="s">
        <v>752</v>
      </c>
      <c r="D101" s="386">
        <v>66.257000000000005</v>
      </c>
      <c r="E101" s="423">
        <v>86.055800000000005</v>
      </c>
      <c r="F101" s="415"/>
      <c r="G101" s="415"/>
      <c r="H101" s="389">
        <f>E101-D101</f>
        <v>19.7988</v>
      </c>
      <c r="I101" s="389">
        <f>E101/D101%-100</f>
        <v>29.881823807295831</v>
      </c>
      <c r="J101" s="345"/>
    </row>
    <row r="102" spans="1:10" s="321" customFormat="1" x14ac:dyDescent="0.25">
      <c r="A102" s="266" t="s">
        <v>527</v>
      </c>
      <c r="B102" s="308" t="s">
        <v>947</v>
      </c>
      <c r="C102" s="269" t="s">
        <v>752</v>
      </c>
      <c r="D102" s="395">
        <v>3.16</v>
      </c>
      <c r="E102" s="423">
        <v>3.3039999999999998</v>
      </c>
      <c r="F102" s="415"/>
      <c r="G102" s="415"/>
      <c r="H102" s="389">
        <f>E102-D102</f>
        <v>0.14399999999999968</v>
      </c>
      <c r="I102" s="389">
        <f>E102/D102%-100</f>
        <v>4.5569620253164373</v>
      </c>
      <c r="J102" s="345"/>
    </row>
    <row r="103" spans="1:10" s="321" customFormat="1" x14ac:dyDescent="0.25">
      <c r="A103" s="266" t="s">
        <v>528</v>
      </c>
      <c r="B103" s="308" t="s">
        <v>948</v>
      </c>
      <c r="C103" s="269" t="s">
        <v>752</v>
      </c>
      <c r="D103" s="395">
        <v>24.109000000000002</v>
      </c>
      <c r="E103" s="423">
        <v>32.384999999999998</v>
      </c>
      <c r="F103" s="415"/>
      <c r="G103" s="415"/>
      <c r="H103" s="389">
        <f>E103-D103</f>
        <v>8.2759999999999962</v>
      </c>
      <c r="I103" s="389">
        <f>E103/D103%-100</f>
        <v>34.327429590609285</v>
      </c>
      <c r="J103" s="345"/>
    </row>
    <row r="104" spans="1:10" s="321" customFormat="1" x14ac:dyDescent="0.25">
      <c r="A104" s="266" t="s">
        <v>529</v>
      </c>
      <c r="B104" s="308" t="s">
        <v>1034</v>
      </c>
      <c r="C104" s="269" t="s">
        <v>752</v>
      </c>
      <c r="D104" s="386" t="s">
        <v>445</v>
      </c>
      <c r="E104" s="387">
        <v>11.52</v>
      </c>
      <c r="F104" s="415"/>
      <c r="G104" s="415"/>
      <c r="H104" s="390" t="s">
        <v>445</v>
      </c>
      <c r="I104" s="391" t="s">
        <v>445</v>
      </c>
      <c r="J104" s="345"/>
    </row>
    <row r="105" spans="1:10" s="321" customFormat="1" x14ac:dyDescent="0.25">
      <c r="A105" s="266" t="s">
        <v>530</v>
      </c>
      <c r="B105" s="308" t="s">
        <v>650</v>
      </c>
      <c r="C105" s="269" t="s">
        <v>752</v>
      </c>
      <c r="D105" s="386" t="s">
        <v>445</v>
      </c>
      <c r="E105" s="387" t="s">
        <v>445</v>
      </c>
      <c r="F105" s="415"/>
      <c r="G105" s="415"/>
      <c r="H105" s="390" t="s">
        <v>445</v>
      </c>
      <c r="I105" s="391" t="s">
        <v>445</v>
      </c>
      <c r="J105" s="345"/>
    </row>
    <row r="106" spans="1:10" s="321" customFormat="1" x14ac:dyDescent="0.25">
      <c r="A106" s="266" t="s">
        <v>531</v>
      </c>
      <c r="B106" s="308" t="s">
        <v>949</v>
      </c>
      <c r="C106" s="269" t="s">
        <v>752</v>
      </c>
      <c r="D106" s="395">
        <v>38.988</v>
      </c>
      <c r="E106" s="423">
        <v>38.846800000000002</v>
      </c>
      <c r="F106" s="415"/>
      <c r="G106" s="415"/>
      <c r="H106" s="389">
        <f>E106-D106</f>
        <v>-0.14119999999999777</v>
      </c>
      <c r="I106" s="389">
        <f>E106/D106%-100</f>
        <v>-0.36216271673335143</v>
      </c>
      <c r="J106" s="345"/>
    </row>
    <row r="107" spans="1:10" s="321" customFormat="1" ht="31.5" x14ac:dyDescent="0.25">
      <c r="A107" s="352" t="s">
        <v>28</v>
      </c>
      <c r="B107" s="359" t="s">
        <v>1089</v>
      </c>
      <c r="C107" s="356" t="s">
        <v>752</v>
      </c>
      <c r="D107" s="435">
        <v>64.913769999999914</v>
      </c>
      <c r="E107" s="436">
        <v>232.89710000000025</v>
      </c>
      <c r="F107" s="415"/>
      <c r="G107" s="415"/>
      <c r="H107" s="391">
        <f>E107-D107</f>
        <v>167.98333000000034</v>
      </c>
      <c r="I107" s="391">
        <f>E107/D107%-100</f>
        <v>258.77919276603495</v>
      </c>
      <c r="J107" s="345"/>
    </row>
    <row r="108" spans="1:10" s="321" customFormat="1" ht="31.5" outlineLevel="1" x14ac:dyDescent="0.25">
      <c r="A108" s="266" t="s">
        <v>59</v>
      </c>
      <c r="B108" s="308" t="s">
        <v>1026</v>
      </c>
      <c r="C108" s="269" t="s">
        <v>752</v>
      </c>
      <c r="D108" s="386" t="s">
        <v>445</v>
      </c>
      <c r="E108" s="387" t="s">
        <v>445</v>
      </c>
      <c r="F108" s="415"/>
      <c r="G108" s="415"/>
      <c r="H108" s="390" t="s">
        <v>445</v>
      </c>
      <c r="I108" s="391" t="s">
        <v>445</v>
      </c>
      <c r="J108" s="345"/>
    </row>
    <row r="109" spans="1:10" s="321" customFormat="1" ht="31.5" outlineLevel="1" x14ac:dyDescent="0.25">
      <c r="A109" s="266" t="s">
        <v>891</v>
      </c>
      <c r="B109" s="308" t="s">
        <v>904</v>
      </c>
      <c r="C109" s="269" t="s">
        <v>752</v>
      </c>
      <c r="D109" s="386" t="s">
        <v>445</v>
      </c>
      <c r="E109" s="387" t="s">
        <v>445</v>
      </c>
      <c r="F109" s="415"/>
      <c r="G109" s="415"/>
      <c r="H109" s="390" t="s">
        <v>445</v>
      </c>
      <c r="I109" s="391" t="s">
        <v>445</v>
      </c>
      <c r="J109" s="345"/>
    </row>
    <row r="110" spans="1:10" s="321" customFormat="1" ht="31.5" outlineLevel="1" x14ac:dyDescent="0.25">
      <c r="A110" s="266" t="s">
        <v>892</v>
      </c>
      <c r="B110" s="308" t="s">
        <v>905</v>
      </c>
      <c r="C110" s="269" t="s">
        <v>752</v>
      </c>
      <c r="D110" s="386" t="s">
        <v>445</v>
      </c>
      <c r="E110" s="387" t="s">
        <v>445</v>
      </c>
      <c r="F110" s="415"/>
      <c r="G110" s="415"/>
      <c r="H110" s="390" t="s">
        <v>445</v>
      </c>
      <c r="I110" s="391" t="s">
        <v>445</v>
      </c>
      <c r="J110" s="345"/>
    </row>
    <row r="111" spans="1:10" s="321" customFormat="1" ht="31.5" outlineLevel="1" x14ac:dyDescent="0.25">
      <c r="A111" s="266" t="s">
        <v>995</v>
      </c>
      <c r="B111" s="308" t="s">
        <v>890</v>
      </c>
      <c r="C111" s="269" t="s">
        <v>752</v>
      </c>
      <c r="D111" s="386" t="s">
        <v>445</v>
      </c>
      <c r="E111" s="387" t="s">
        <v>445</v>
      </c>
      <c r="F111" s="415"/>
      <c r="G111" s="415"/>
      <c r="H111" s="390" t="s">
        <v>445</v>
      </c>
      <c r="I111" s="391" t="s">
        <v>445</v>
      </c>
      <c r="J111" s="345"/>
    </row>
    <row r="112" spans="1:10" s="321" customFormat="1" outlineLevel="1" x14ac:dyDescent="0.25">
      <c r="A112" s="266" t="s">
        <v>60</v>
      </c>
      <c r="B112" s="308" t="s">
        <v>1065</v>
      </c>
      <c r="C112" s="269" t="s">
        <v>752</v>
      </c>
      <c r="D112" s="386" t="s">
        <v>445</v>
      </c>
      <c r="E112" s="387" t="s">
        <v>445</v>
      </c>
      <c r="F112" s="415"/>
      <c r="G112" s="415"/>
      <c r="H112" s="390" t="s">
        <v>445</v>
      </c>
      <c r="I112" s="391" t="s">
        <v>445</v>
      </c>
      <c r="J112" s="345"/>
    </row>
    <row r="113" spans="1:10" s="321" customFormat="1" x14ac:dyDescent="0.25">
      <c r="A113" s="266" t="s">
        <v>760</v>
      </c>
      <c r="B113" s="308" t="s">
        <v>950</v>
      </c>
      <c r="C113" s="269" t="s">
        <v>752</v>
      </c>
      <c r="D113" s="396">
        <v>21.3125910878661</v>
      </c>
      <c r="E113" s="403">
        <v>47.069000000000003</v>
      </c>
      <c r="F113" s="415"/>
      <c r="G113" s="415"/>
      <c r="H113" s="389">
        <f>E113-D113</f>
        <v>25.756408912133903</v>
      </c>
      <c r="I113" s="389">
        <f>E113/D113%-100</f>
        <v>120.85066900569308</v>
      </c>
      <c r="J113" s="345"/>
    </row>
    <row r="114" spans="1:10" s="321" customFormat="1" outlineLevel="1" x14ac:dyDescent="0.25">
      <c r="A114" s="266" t="s">
        <v>761</v>
      </c>
      <c r="B114" s="308" t="s">
        <v>1066</v>
      </c>
      <c r="C114" s="269" t="s">
        <v>752</v>
      </c>
      <c r="D114" s="386" t="s">
        <v>445</v>
      </c>
      <c r="E114" s="387" t="s">
        <v>445</v>
      </c>
      <c r="F114" s="415"/>
      <c r="G114" s="415"/>
      <c r="H114" s="390" t="s">
        <v>445</v>
      </c>
      <c r="I114" s="391" t="s">
        <v>445</v>
      </c>
      <c r="J114" s="345"/>
    </row>
    <row r="115" spans="1:10" s="321" customFormat="1" x14ac:dyDescent="0.25">
      <c r="A115" s="266" t="s">
        <v>762</v>
      </c>
      <c r="B115" s="308" t="s">
        <v>951</v>
      </c>
      <c r="C115" s="269" t="s">
        <v>752</v>
      </c>
      <c r="D115" s="394">
        <v>-12.110399440523285</v>
      </c>
      <c r="E115" s="403">
        <v>68.260000000000005</v>
      </c>
      <c r="F115" s="415"/>
      <c r="G115" s="415"/>
      <c r="H115" s="389">
        <f>E115-D115</f>
        <v>80.370399440523286</v>
      </c>
      <c r="I115" s="389">
        <f>E115/D115%-100</f>
        <v>-663.64779985366465</v>
      </c>
      <c r="J115" s="345"/>
    </row>
    <row r="116" spans="1:10" s="321" customFormat="1" x14ac:dyDescent="0.25">
      <c r="A116" s="266" t="s">
        <v>763</v>
      </c>
      <c r="B116" s="308" t="s">
        <v>952</v>
      </c>
      <c r="C116" s="269" t="s">
        <v>752</v>
      </c>
      <c r="D116" s="386" t="s">
        <v>445</v>
      </c>
      <c r="E116" s="387" t="s">
        <v>445</v>
      </c>
      <c r="F116" s="415"/>
      <c r="G116" s="415"/>
      <c r="H116" s="390" t="s">
        <v>445</v>
      </c>
      <c r="I116" s="391" t="s">
        <v>445</v>
      </c>
      <c r="J116" s="345"/>
    </row>
    <row r="117" spans="1:10" s="321" customFormat="1" outlineLevel="1" x14ac:dyDescent="0.25">
      <c r="A117" s="266" t="s">
        <v>764</v>
      </c>
      <c r="B117" s="308" t="s">
        <v>1073</v>
      </c>
      <c r="C117" s="269" t="s">
        <v>752</v>
      </c>
      <c r="D117" s="386" t="s">
        <v>445</v>
      </c>
      <c r="E117" s="387" t="s">
        <v>445</v>
      </c>
      <c r="F117" s="415"/>
      <c r="G117" s="415"/>
      <c r="H117" s="390" t="s">
        <v>445</v>
      </c>
      <c r="I117" s="391" t="s">
        <v>445</v>
      </c>
      <c r="J117" s="345"/>
    </row>
    <row r="118" spans="1:10" s="321" customFormat="1" ht="31.5" outlineLevel="1" x14ac:dyDescent="0.25">
      <c r="A118" s="266" t="s">
        <v>765</v>
      </c>
      <c r="B118" s="308" t="s">
        <v>822</v>
      </c>
      <c r="C118" s="269" t="s">
        <v>752</v>
      </c>
      <c r="D118" s="386" t="s">
        <v>445</v>
      </c>
      <c r="E118" s="387" t="s">
        <v>445</v>
      </c>
      <c r="F118" s="415"/>
      <c r="G118" s="415"/>
      <c r="H118" s="390" t="s">
        <v>445</v>
      </c>
      <c r="I118" s="391" t="s">
        <v>445</v>
      </c>
      <c r="J118" s="345"/>
    </row>
    <row r="119" spans="1:10" s="321" customFormat="1" outlineLevel="1" x14ac:dyDescent="0.25">
      <c r="A119" s="266" t="s">
        <v>996</v>
      </c>
      <c r="B119" s="308" t="s">
        <v>646</v>
      </c>
      <c r="C119" s="269" t="s">
        <v>752</v>
      </c>
      <c r="D119" s="386" t="s">
        <v>445</v>
      </c>
      <c r="E119" s="387" t="s">
        <v>445</v>
      </c>
      <c r="F119" s="415"/>
      <c r="G119" s="415"/>
      <c r="H119" s="390" t="s">
        <v>445</v>
      </c>
      <c r="I119" s="391" t="s">
        <v>445</v>
      </c>
      <c r="J119" s="345"/>
    </row>
    <row r="120" spans="1:10" s="321" customFormat="1" outlineLevel="1" x14ac:dyDescent="0.25">
      <c r="A120" s="266" t="s">
        <v>997</v>
      </c>
      <c r="B120" s="308" t="s">
        <v>634</v>
      </c>
      <c r="C120" s="269" t="s">
        <v>752</v>
      </c>
      <c r="D120" s="386" t="s">
        <v>445</v>
      </c>
      <c r="E120" s="387" t="s">
        <v>445</v>
      </c>
      <c r="F120" s="415"/>
      <c r="G120" s="415"/>
      <c r="H120" s="390" t="s">
        <v>445</v>
      </c>
      <c r="I120" s="391" t="s">
        <v>445</v>
      </c>
      <c r="J120" s="345"/>
    </row>
    <row r="121" spans="1:10" s="321" customFormat="1" x14ac:dyDescent="0.25">
      <c r="A121" s="266" t="s">
        <v>766</v>
      </c>
      <c r="B121" s="308" t="s">
        <v>953</v>
      </c>
      <c r="C121" s="269" t="s">
        <v>752</v>
      </c>
      <c r="D121" s="438">
        <v>43.601178912133818</v>
      </c>
      <c r="E121" s="387">
        <v>117.56810000000023</v>
      </c>
      <c r="F121" s="415"/>
      <c r="G121" s="415"/>
      <c r="H121" s="389">
        <f>E121-D121</f>
        <v>73.96692108786641</v>
      </c>
      <c r="I121" s="389">
        <f>E121/D121%-100</f>
        <v>169.64431451939953</v>
      </c>
      <c r="J121" s="345"/>
    </row>
    <row r="122" spans="1:10" s="321" customFormat="1" x14ac:dyDescent="0.25">
      <c r="A122" s="352" t="s">
        <v>29</v>
      </c>
      <c r="B122" s="359" t="s">
        <v>1035</v>
      </c>
      <c r="C122" s="356" t="s">
        <v>752</v>
      </c>
      <c r="D122" s="439">
        <v>12.982753999999984</v>
      </c>
      <c r="E122" s="439">
        <v>61.643770000000004</v>
      </c>
      <c r="F122" s="415">
        <f>E122/E107</f>
        <v>0.26468242842010459</v>
      </c>
      <c r="G122" s="415"/>
      <c r="H122" s="389">
        <f>E122-D122</f>
        <v>48.661016000000018</v>
      </c>
      <c r="I122" s="389">
        <f>E122/D122%-100</f>
        <v>374.81274003959464</v>
      </c>
      <c r="J122" s="345"/>
    </row>
    <row r="123" spans="1:10" s="321" customFormat="1" ht="31.5" outlineLevel="1" x14ac:dyDescent="0.25">
      <c r="A123" s="266" t="s">
        <v>25</v>
      </c>
      <c r="B123" s="308" t="s">
        <v>1026</v>
      </c>
      <c r="C123" s="269" t="s">
        <v>752</v>
      </c>
      <c r="D123" s="386" t="s">
        <v>445</v>
      </c>
      <c r="E123" s="387" t="s">
        <v>445</v>
      </c>
      <c r="F123" s="415"/>
      <c r="G123" s="415"/>
      <c r="H123" s="390" t="s">
        <v>445</v>
      </c>
      <c r="I123" s="391" t="s">
        <v>445</v>
      </c>
      <c r="J123" s="345"/>
    </row>
    <row r="124" spans="1:10" s="321" customFormat="1" ht="31.5" outlineLevel="1" x14ac:dyDescent="0.25">
      <c r="A124" s="266" t="s">
        <v>1022</v>
      </c>
      <c r="B124" s="308" t="s">
        <v>904</v>
      </c>
      <c r="C124" s="269" t="s">
        <v>752</v>
      </c>
      <c r="D124" s="386" t="s">
        <v>445</v>
      </c>
      <c r="E124" s="387" t="s">
        <v>445</v>
      </c>
      <c r="F124" s="415"/>
      <c r="G124" s="415"/>
      <c r="H124" s="390" t="s">
        <v>445</v>
      </c>
      <c r="I124" s="391" t="s">
        <v>445</v>
      </c>
      <c r="J124" s="345"/>
    </row>
    <row r="125" spans="1:10" s="321" customFormat="1" ht="31.5" outlineLevel="1" x14ac:dyDescent="0.25">
      <c r="A125" s="266" t="s">
        <v>1023</v>
      </c>
      <c r="B125" s="308" t="s">
        <v>905</v>
      </c>
      <c r="C125" s="269" t="s">
        <v>752</v>
      </c>
      <c r="D125" s="386" t="s">
        <v>445</v>
      </c>
      <c r="E125" s="387" t="s">
        <v>445</v>
      </c>
      <c r="F125" s="415"/>
      <c r="G125" s="415"/>
      <c r="H125" s="390" t="s">
        <v>445</v>
      </c>
      <c r="I125" s="391" t="s">
        <v>445</v>
      </c>
      <c r="J125" s="345"/>
    </row>
    <row r="126" spans="1:10" s="321" customFormat="1" ht="31.5" outlineLevel="1" x14ac:dyDescent="0.25">
      <c r="A126" s="266" t="s">
        <v>1024</v>
      </c>
      <c r="B126" s="308" t="s">
        <v>890</v>
      </c>
      <c r="C126" s="269" t="s">
        <v>752</v>
      </c>
      <c r="D126" s="386" t="s">
        <v>445</v>
      </c>
      <c r="E126" s="387" t="s">
        <v>445</v>
      </c>
      <c r="F126" s="415"/>
      <c r="G126" s="415"/>
      <c r="H126" s="390" t="s">
        <v>445</v>
      </c>
      <c r="I126" s="391" t="s">
        <v>445</v>
      </c>
      <c r="J126" s="345"/>
    </row>
    <row r="127" spans="1:10" s="321" customFormat="1" outlineLevel="1" x14ac:dyDescent="0.25">
      <c r="A127" s="266" t="s">
        <v>811</v>
      </c>
      <c r="B127" s="309" t="s">
        <v>1074</v>
      </c>
      <c r="C127" s="269" t="s">
        <v>752</v>
      </c>
      <c r="D127" s="386" t="s">
        <v>445</v>
      </c>
      <c r="E127" s="387" t="s">
        <v>445</v>
      </c>
      <c r="F127" s="415"/>
      <c r="G127" s="415"/>
      <c r="H127" s="390" t="s">
        <v>445</v>
      </c>
      <c r="I127" s="391" t="s">
        <v>445</v>
      </c>
      <c r="J127" s="345"/>
    </row>
    <row r="128" spans="1:10" s="321" customFormat="1" x14ac:dyDescent="0.25">
      <c r="A128" s="266" t="s">
        <v>812</v>
      </c>
      <c r="B128" s="309" t="s">
        <v>819</v>
      </c>
      <c r="C128" s="269" t="s">
        <v>752</v>
      </c>
      <c r="D128" s="394">
        <v>4.2625182175732199</v>
      </c>
      <c r="E128" s="403">
        <v>9.4138000000000002</v>
      </c>
      <c r="F128" s="415"/>
      <c r="G128" s="415"/>
      <c r="H128" s="389">
        <f>E128-D128</f>
        <v>5.1512817824267803</v>
      </c>
      <c r="I128" s="389">
        <f>E128/D128%-100</f>
        <v>120.85066900569308</v>
      </c>
      <c r="J128" s="345"/>
    </row>
    <row r="129" spans="1:10" s="321" customFormat="1" outlineLevel="1" x14ac:dyDescent="0.25">
      <c r="A129" s="266" t="s">
        <v>813</v>
      </c>
      <c r="B129" s="309" t="s">
        <v>1068</v>
      </c>
      <c r="C129" s="269" t="s">
        <v>752</v>
      </c>
      <c r="D129" s="386" t="s">
        <v>445</v>
      </c>
      <c r="E129" s="387" t="s">
        <v>445</v>
      </c>
      <c r="F129" s="415"/>
      <c r="G129" s="415"/>
      <c r="H129" s="390" t="s">
        <v>445</v>
      </c>
      <c r="I129" s="391" t="s">
        <v>445</v>
      </c>
      <c r="J129" s="345"/>
    </row>
    <row r="130" spans="1:10" s="321" customFormat="1" x14ac:dyDescent="0.25">
      <c r="A130" s="266" t="s">
        <v>814</v>
      </c>
      <c r="B130" s="309" t="s">
        <v>820</v>
      </c>
      <c r="C130" s="269" t="s">
        <v>752</v>
      </c>
      <c r="D130" s="440">
        <v>0</v>
      </c>
      <c r="E130" s="403">
        <v>13.652000000000001</v>
      </c>
      <c r="F130" s="415"/>
      <c r="G130" s="415"/>
      <c r="H130" s="389">
        <f>E130-D130</f>
        <v>13.652000000000001</v>
      </c>
      <c r="I130" s="389"/>
      <c r="J130" s="345"/>
    </row>
    <row r="131" spans="1:10" s="321" customFormat="1" x14ac:dyDescent="0.25">
      <c r="A131" s="266" t="s">
        <v>815</v>
      </c>
      <c r="B131" s="309" t="s">
        <v>821</v>
      </c>
      <c r="C131" s="269" t="s">
        <v>752</v>
      </c>
      <c r="D131" s="386" t="s">
        <v>445</v>
      </c>
      <c r="E131" s="387" t="s">
        <v>445</v>
      </c>
      <c r="F131" s="415"/>
      <c r="G131" s="415"/>
      <c r="H131" s="390" t="s">
        <v>445</v>
      </c>
      <c r="I131" s="391" t="s">
        <v>445</v>
      </c>
      <c r="J131" s="345"/>
    </row>
    <row r="132" spans="1:10" s="321" customFormat="1" outlineLevel="1" x14ac:dyDescent="0.25">
      <c r="A132" s="266" t="s">
        <v>816</v>
      </c>
      <c r="B132" s="309" t="s">
        <v>1075</v>
      </c>
      <c r="C132" s="269" t="s">
        <v>752</v>
      </c>
      <c r="D132" s="386" t="s">
        <v>445</v>
      </c>
      <c r="E132" s="387" t="s">
        <v>445</v>
      </c>
      <c r="F132" s="415"/>
      <c r="G132" s="415"/>
      <c r="H132" s="390" t="s">
        <v>445</v>
      </c>
      <c r="I132" s="391" t="s">
        <v>445</v>
      </c>
      <c r="J132" s="345"/>
    </row>
    <row r="133" spans="1:10" s="321" customFormat="1" ht="31.5" outlineLevel="1" x14ac:dyDescent="0.25">
      <c r="A133" s="266" t="s">
        <v>817</v>
      </c>
      <c r="B133" s="309" t="s">
        <v>822</v>
      </c>
      <c r="C133" s="269" t="s">
        <v>752</v>
      </c>
      <c r="D133" s="386" t="s">
        <v>445</v>
      </c>
      <c r="E133" s="387" t="s">
        <v>445</v>
      </c>
      <c r="F133" s="415"/>
      <c r="G133" s="415"/>
      <c r="H133" s="390" t="s">
        <v>445</v>
      </c>
      <c r="I133" s="391" t="s">
        <v>445</v>
      </c>
      <c r="J133" s="345"/>
    </row>
    <row r="134" spans="1:10" s="321" customFormat="1" outlineLevel="1" x14ac:dyDescent="0.25">
      <c r="A134" s="266" t="s">
        <v>998</v>
      </c>
      <c r="B134" s="308" t="s">
        <v>823</v>
      </c>
      <c r="C134" s="269" t="s">
        <v>752</v>
      </c>
      <c r="D134" s="386" t="s">
        <v>445</v>
      </c>
      <c r="E134" s="387" t="s">
        <v>445</v>
      </c>
      <c r="F134" s="415"/>
      <c r="G134" s="415"/>
      <c r="H134" s="390" t="s">
        <v>445</v>
      </c>
      <c r="I134" s="391" t="s">
        <v>445</v>
      </c>
      <c r="J134" s="345"/>
    </row>
    <row r="135" spans="1:10" s="321" customFormat="1" outlineLevel="1" x14ac:dyDescent="0.25">
      <c r="A135" s="266" t="s">
        <v>999</v>
      </c>
      <c r="B135" s="308" t="s">
        <v>634</v>
      </c>
      <c r="C135" s="269" t="s">
        <v>752</v>
      </c>
      <c r="D135" s="386" t="s">
        <v>445</v>
      </c>
      <c r="E135" s="387" t="s">
        <v>445</v>
      </c>
      <c r="F135" s="415"/>
      <c r="G135" s="415"/>
      <c r="H135" s="390" t="s">
        <v>445</v>
      </c>
      <c r="I135" s="391" t="s">
        <v>445</v>
      </c>
      <c r="J135" s="345"/>
    </row>
    <row r="136" spans="1:10" s="321" customFormat="1" x14ac:dyDescent="0.25">
      <c r="A136" s="266" t="s">
        <v>818</v>
      </c>
      <c r="B136" s="309" t="s">
        <v>824</v>
      </c>
      <c r="C136" s="269" t="s">
        <v>752</v>
      </c>
      <c r="D136" s="394">
        <v>8.720235782426764</v>
      </c>
      <c r="E136" s="387">
        <v>38.577970000000001</v>
      </c>
      <c r="F136" s="415"/>
      <c r="G136" s="415"/>
      <c r="H136" s="389">
        <f>E136-D136</f>
        <v>29.857734217573238</v>
      </c>
      <c r="I136" s="389">
        <f>E136/D136%-100</f>
        <v>342.39595078086404</v>
      </c>
      <c r="J136" s="345"/>
    </row>
    <row r="137" spans="1:10" s="321" customFormat="1" x14ac:dyDescent="0.25">
      <c r="A137" s="352" t="s">
        <v>31</v>
      </c>
      <c r="B137" s="359" t="s">
        <v>1090</v>
      </c>
      <c r="C137" s="356" t="s">
        <v>752</v>
      </c>
      <c r="D137" s="441">
        <v>51.931015999999929</v>
      </c>
      <c r="E137" s="441">
        <v>181.34385</v>
      </c>
      <c r="F137" s="415"/>
      <c r="G137" s="415"/>
      <c r="H137" s="389">
        <f>E137-D137</f>
        <v>129.41283400000009</v>
      </c>
      <c r="I137" s="389">
        <f>E137/D137%-100</f>
        <v>249.20142906505095</v>
      </c>
      <c r="J137" s="345"/>
    </row>
    <row r="138" spans="1:10" s="321" customFormat="1" ht="31.5" outlineLevel="1" x14ac:dyDescent="0.25">
      <c r="A138" s="266" t="s">
        <v>48</v>
      </c>
      <c r="B138" s="308" t="s">
        <v>1026</v>
      </c>
      <c r="C138" s="269" t="s">
        <v>752</v>
      </c>
      <c r="D138" s="386" t="s">
        <v>445</v>
      </c>
      <c r="E138" s="387" t="s">
        <v>445</v>
      </c>
      <c r="F138" s="415"/>
      <c r="G138" s="415"/>
      <c r="H138" s="390" t="s">
        <v>445</v>
      </c>
      <c r="I138" s="391" t="s">
        <v>445</v>
      </c>
      <c r="J138" s="345"/>
    </row>
    <row r="139" spans="1:10" s="321" customFormat="1" ht="31.5" outlineLevel="1" x14ac:dyDescent="0.25">
      <c r="A139" s="266" t="s">
        <v>906</v>
      </c>
      <c r="B139" s="308" t="s">
        <v>904</v>
      </c>
      <c r="C139" s="269" t="s">
        <v>752</v>
      </c>
      <c r="D139" s="386" t="s">
        <v>445</v>
      </c>
      <c r="E139" s="387" t="s">
        <v>445</v>
      </c>
      <c r="F139" s="415"/>
      <c r="G139" s="415"/>
      <c r="H139" s="390" t="s">
        <v>445</v>
      </c>
      <c r="I139" s="391" t="s">
        <v>445</v>
      </c>
      <c r="J139" s="345"/>
    </row>
    <row r="140" spans="1:10" s="321" customFormat="1" ht="31.5" outlineLevel="1" x14ac:dyDescent="0.25">
      <c r="A140" s="266" t="s">
        <v>907</v>
      </c>
      <c r="B140" s="308" t="s">
        <v>905</v>
      </c>
      <c r="C140" s="269" t="s">
        <v>752</v>
      </c>
      <c r="D140" s="386" t="s">
        <v>445</v>
      </c>
      <c r="E140" s="387" t="s">
        <v>445</v>
      </c>
      <c r="F140" s="415"/>
      <c r="G140" s="415"/>
      <c r="H140" s="390" t="s">
        <v>445</v>
      </c>
      <c r="I140" s="391" t="s">
        <v>445</v>
      </c>
      <c r="J140" s="345"/>
    </row>
    <row r="141" spans="1:10" s="321" customFormat="1" ht="31.5" outlineLevel="1" x14ac:dyDescent="0.25">
      <c r="A141" s="266" t="s">
        <v>1000</v>
      </c>
      <c r="B141" s="308" t="s">
        <v>890</v>
      </c>
      <c r="C141" s="269" t="s">
        <v>752</v>
      </c>
      <c r="D141" s="386" t="s">
        <v>445</v>
      </c>
      <c r="E141" s="387" t="s">
        <v>445</v>
      </c>
      <c r="F141" s="415"/>
      <c r="G141" s="415"/>
      <c r="H141" s="390" t="s">
        <v>445</v>
      </c>
      <c r="I141" s="391" t="s">
        <v>445</v>
      </c>
      <c r="J141" s="345"/>
    </row>
    <row r="142" spans="1:10" s="321" customFormat="1" outlineLevel="1" x14ac:dyDescent="0.25">
      <c r="A142" s="266" t="s">
        <v>49</v>
      </c>
      <c r="B142" s="308" t="s">
        <v>1065</v>
      </c>
      <c r="C142" s="269" t="s">
        <v>752</v>
      </c>
      <c r="D142" s="386" t="s">
        <v>445</v>
      </c>
      <c r="E142" s="485" t="s">
        <v>445</v>
      </c>
      <c r="F142" s="415"/>
      <c r="G142" s="415"/>
      <c r="H142" s="390" t="s">
        <v>445</v>
      </c>
      <c r="I142" s="391" t="s">
        <v>445</v>
      </c>
      <c r="J142" s="345"/>
    </row>
    <row r="143" spans="1:10" s="321" customFormat="1" x14ac:dyDescent="0.25">
      <c r="A143" s="266" t="s">
        <v>767</v>
      </c>
      <c r="B143" s="308" t="s">
        <v>950</v>
      </c>
      <c r="C143" s="269" t="s">
        <v>752</v>
      </c>
      <c r="D143" s="386">
        <v>17.05007287029288</v>
      </c>
      <c r="E143" s="485">
        <v>36.65</v>
      </c>
      <c r="F143" s="415"/>
      <c r="G143" s="415"/>
      <c r="H143" s="389">
        <f>E143-D143</f>
        <v>19.599927129707119</v>
      </c>
      <c r="I143" s="389">
        <f>E143/D143%-100</f>
        <v>114.9550930298777</v>
      </c>
      <c r="J143" s="345"/>
    </row>
    <row r="144" spans="1:10" s="321" customFormat="1" outlineLevel="1" x14ac:dyDescent="0.25">
      <c r="A144" s="266" t="s">
        <v>768</v>
      </c>
      <c r="B144" s="308" t="s">
        <v>1066</v>
      </c>
      <c r="C144" s="269" t="s">
        <v>752</v>
      </c>
      <c r="D144" s="386" t="s">
        <v>445</v>
      </c>
      <c r="E144" s="485" t="s">
        <v>445</v>
      </c>
      <c r="F144" s="415"/>
      <c r="G144" s="415"/>
      <c r="H144" s="390" t="s">
        <v>445</v>
      </c>
      <c r="I144" s="391" t="s">
        <v>445</v>
      </c>
      <c r="J144" s="345"/>
    </row>
    <row r="145" spans="1:10" s="321" customFormat="1" x14ac:dyDescent="0.25">
      <c r="A145" s="266" t="s">
        <v>769</v>
      </c>
      <c r="B145" s="308" t="s">
        <v>951</v>
      </c>
      <c r="C145" s="269" t="s">
        <v>752</v>
      </c>
      <c r="D145" s="442">
        <v>-12.110399440523285</v>
      </c>
      <c r="E145" s="485">
        <v>53.15</v>
      </c>
      <c r="F145" s="415"/>
      <c r="G145" s="415"/>
      <c r="H145" s="388"/>
      <c r="I145" s="389"/>
      <c r="J145" s="345"/>
    </row>
    <row r="146" spans="1:10" s="321" customFormat="1" x14ac:dyDescent="0.25">
      <c r="A146" s="266" t="s">
        <v>770</v>
      </c>
      <c r="B146" s="308" t="s">
        <v>952</v>
      </c>
      <c r="C146" s="269" t="s">
        <v>752</v>
      </c>
      <c r="D146" s="386" t="s">
        <v>445</v>
      </c>
      <c r="E146" s="485" t="s">
        <v>445</v>
      </c>
      <c r="F146" s="415"/>
      <c r="G146" s="415"/>
      <c r="H146" s="390" t="s">
        <v>445</v>
      </c>
      <c r="I146" s="391" t="s">
        <v>445</v>
      </c>
      <c r="J146" s="345"/>
    </row>
    <row r="147" spans="1:10" s="321" customFormat="1" outlineLevel="1" x14ac:dyDescent="0.25">
      <c r="A147" s="266" t="s">
        <v>771</v>
      </c>
      <c r="B147" s="308" t="s">
        <v>1073</v>
      </c>
      <c r="C147" s="269" t="s">
        <v>752</v>
      </c>
      <c r="D147" s="386" t="s">
        <v>445</v>
      </c>
      <c r="E147" s="485" t="s">
        <v>445</v>
      </c>
      <c r="F147" s="415"/>
      <c r="G147" s="415"/>
      <c r="H147" s="390" t="s">
        <v>445</v>
      </c>
      <c r="I147" s="391" t="s">
        <v>445</v>
      </c>
      <c r="J147" s="345"/>
    </row>
    <row r="148" spans="1:10" s="321" customFormat="1" ht="31.5" outlineLevel="1" x14ac:dyDescent="0.25">
      <c r="A148" s="266" t="s">
        <v>772</v>
      </c>
      <c r="B148" s="308" t="s">
        <v>822</v>
      </c>
      <c r="C148" s="269" t="s">
        <v>752</v>
      </c>
      <c r="D148" s="386" t="s">
        <v>445</v>
      </c>
      <c r="E148" s="485" t="s">
        <v>445</v>
      </c>
      <c r="F148" s="415"/>
      <c r="G148" s="415"/>
      <c r="H148" s="390" t="s">
        <v>445</v>
      </c>
      <c r="I148" s="391" t="s">
        <v>445</v>
      </c>
      <c r="J148" s="345"/>
    </row>
    <row r="149" spans="1:10" s="321" customFormat="1" outlineLevel="1" x14ac:dyDescent="0.25">
      <c r="A149" s="266" t="s">
        <v>1001</v>
      </c>
      <c r="B149" s="308" t="s">
        <v>646</v>
      </c>
      <c r="C149" s="269" t="s">
        <v>752</v>
      </c>
      <c r="D149" s="386" t="s">
        <v>445</v>
      </c>
      <c r="E149" s="485" t="s">
        <v>445</v>
      </c>
      <c r="F149" s="415"/>
      <c r="G149" s="415"/>
      <c r="H149" s="390" t="s">
        <v>445</v>
      </c>
      <c r="I149" s="391" t="s">
        <v>445</v>
      </c>
      <c r="J149" s="345"/>
    </row>
    <row r="150" spans="1:10" s="321" customFormat="1" outlineLevel="1" x14ac:dyDescent="0.25">
      <c r="A150" s="266" t="s">
        <v>1002</v>
      </c>
      <c r="B150" s="308" t="s">
        <v>634</v>
      </c>
      <c r="C150" s="269" t="s">
        <v>752</v>
      </c>
      <c r="D150" s="386" t="s">
        <v>445</v>
      </c>
      <c r="E150" s="485" t="s">
        <v>445</v>
      </c>
      <c r="F150" s="415"/>
      <c r="G150" s="415"/>
      <c r="H150" s="390" t="s">
        <v>445</v>
      </c>
      <c r="I150" s="391" t="s">
        <v>445</v>
      </c>
      <c r="J150" s="345"/>
    </row>
    <row r="151" spans="1:10" s="321" customFormat="1" x14ac:dyDescent="0.25">
      <c r="A151" s="266" t="s">
        <v>773</v>
      </c>
      <c r="B151" s="308" t="s">
        <v>953</v>
      </c>
      <c r="C151" s="269" t="s">
        <v>752</v>
      </c>
      <c r="D151" s="442">
        <v>34.880943129707056</v>
      </c>
      <c r="E151" s="485">
        <v>91.543849999999992</v>
      </c>
      <c r="F151" s="415"/>
      <c r="G151" s="415"/>
      <c r="H151" s="388"/>
      <c r="I151" s="389"/>
      <c r="J151" s="345"/>
    </row>
    <row r="152" spans="1:10" s="321" customFormat="1" x14ac:dyDescent="0.25">
      <c r="A152" s="360" t="s">
        <v>32</v>
      </c>
      <c r="B152" s="361" t="s">
        <v>11</v>
      </c>
      <c r="C152" s="362" t="s">
        <v>752</v>
      </c>
      <c r="D152" s="441">
        <v>51.931015999999929</v>
      </c>
      <c r="E152" s="436">
        <v>181.34385</v>
      </c>
      <c r="F152" s="415"/>
      <c r="G152" s="415"/>
      <c r="H152" s="389">
        <f>E152-D152</f>
        <v>129.41283400000009</v>
      </c>
      <c r="I152" s="389">
        <f>E152/D152%-100</f>
        <v>249.20142906505095</v>
      </c>
      <c r="J152" s="345"/>
    </row>
    <row r="153" spans="1:10" s="321" customFormat="1" x14ac:dyDescent="0.25">
      <c r="A153" s="266" t="s">
        <v>51</v>
      </c>
      <c r="B153" s="309" t="s">
        <v>827</v>
      </c>
      <c r="C153" s="269" t="s">
        <v>752</v>
      </c>
      <c r="D153" s="386">
        <v>51.931015999999929</v>
      </c>
      <c r="E153" s="387">
        <v>181.34385</v>
      </c>
      <c r="F153" s="415"/>
      <c r="G153" s="415"/>
      <c r="H153" s="388"/>
      <c r="I153" s="389"/>
      <c r="J153" s="345"/>
    </row>
    <row r="154" spans="1:10" s="321" customFormat="1" x14ac:dyDescent="0.25">
      <c r="A154" s="266" t="s">
        <v>52</v>
      </c>
      <c r="B154" s="309" t="s">
        <v>13</v>
      </c>
      <c r="C154" s="269" t="s">
        <v>752</v>
      </c>
      <c r="D154" s="386" t="s">
        <v>445</v>
      </c>
      <c r="E154" s="387" t="s">
        <v>445</v>
      </c>
      <c r="F154" s="415"/>
      <c r="G154" s="415"/>
      <c r="H154" s="390" t="s">
        <v>445</v>
      </c>
      <c r="I154" s="391" t="s">
        <v>445</v>
      </c>
      <c r="J154" s="345"/>
    </row>
    <row r="155" spans="1:10" s="321" customFormat="1" x14ac:dyDescent="0.25">
      <c r="A155" s="266" t="s">
        <v>64</v>
      </c>
      <c r="B155" s="309" t="s">
        <v>14</v>
      </c>
      <c r="C155" s="269" t="s">
        <v>752</v>
      </c>
      <c r="D155" s="386" t="s">
        <v>445</v>
      </c>
      <c r="E155" s="387" t="s">
        <v>445</v>
      </c>
      <c r="F155" s="415"/>
      <c r="G155" s="415"/>
      <c r="H155" s="390" t="s">
        <v>445</v>
      </c>
      <c r="I155" s="391" t="s">
        <v>445</v>
      </c>
      <c r="J155" s="345"/>
    </row>
    <row r="156" spans="1:10" s="321" customFormat="1" ht="16.5" thickBot="1" x14ac:dyDescent="0.3">
      <c r="A156" s="267" t="s">
        <v>65</v>
      </c>
      <c r="B156" s="326" t="s">
        <v>828</v>
      </c>
      <c r="C156" s="270" t="s">
        <v>752</v>
      </c>
      <c r="D156" s="386" t="s">
        <v>445</v>
      </c>
      <c r="E156" s="387" t="s">
        <v>445</v>
      </c>
      <c r="F156" s="415"/>
      <c r="G156" s="415"/>
      <c r="H156" s="390" t="s">
        <v>445</v>
      </c>
      <c r="I156" s="391" t="s">
        <v>445</v>
      </c>
      <c r="J156" s="345"/>
    </row>
    <row r="157" spans="1:10" s="321" customFormat="1" x14ac:dyDescent="0.25">
      <c r="A157" s="363" t="s">
        <v>534</v>
      </c>
      <c r="B157" s="364" t="s">
        <v>870</v>
      </c>
      <c r="C157" s="365" t="s">
        <v>288</v>
      </c>
      <c r="D157" s="443"/>
      <c r="E157" s="444"/>
      <c r="F157" s="415"/>
      <c r="G157" s="415"/>
      <c r="H157" s="388"/>
      <c r="I157" s="389"/>
      <c r="J157" s="345"/>
    </row>
    <row r="158" spans="1:10" s="321" customFormat="1" ht="31.5" x14ac:dyDescent="0.25">
      <c r="A158" s="266" t="s">
        <v>535</v>
      </c>
      <c r="B158" s="309" t="s">
        <v>1084</v>
      </c>
      <c r="C158" s="269" t="s">
        <v>752</v>
      </c>
      <c r="D158" s="438">
        <v>189.04435999999993</v>
      </c>
      <c r="E158" s="387">
        <v>388.92344000000026</v>
      </c>
      <c r="F158" s="415"/>
      <c r="G158" s="415"/>
      <c r="H158" s="389">
        <f>E158-D158</f>
        <v>199.87908000000033</v>
      </c>
      <c r="I158" s="389">
        <f>E158/D158%-100</f>
        <v>105.73131089443788</v>
      </c>
      <c r="J158" s="345"/>
    </row>
    <row r="159" spans="1:10" s="321" customFormat="1" x14ac:dyDescent="0.25">
      <c r="A159" s="266" t="s">
        <v>536</v>
      </c>
      <c r="B159" s="309" t="s">
        <v>1036</v>
      </c>
      <c r="C159" s="269" t="s">
        <v>752</v>
      </c>
      <c r="D159" s="386">
        <v>340</v>
      </c>
      <c r="E159" s="386">
        <v>340</v>
      </c>
      <c r="F159" s="415"/>
      <c r="G159" s="415"/>
      <c r="H159" s="388"/>
      <c r="I159" s="389"/>
      <c r="J159" s="345"/>
    </row>
    <row r="160" spans="1:10" s="321" customFormat="1" x14ac:dyDescent="0.25">
      <c r="A160" s="266" t="s">
        <v>935</v>
      </c>
      <c r="B160" s="308" t="s">
        <v>957</v>
      </c>
      <c r="C160" s="269" t="s">
        <v>752</v>
      </c>
      <c r="D160" s="386">
        <v>340</v>
      </c>
      <c r="E160" s="386">
        <v>340</v>
      </c>
      <c r="F160" s="415"/>
      <c r="G160" s="415"/>
      <c r="H160" s="388"/>
      <c r="I160" s="389"/>
      <c r="J160" s="345"/>
    </row>
    <row r="161" spans="1:13" s="321" customFormat="1" x14ac:dyDescent="0.25">
      <c r="A161" s="266" t="s">
        <v>639</v>
      </c>
      <c r="B161" s="309" t="s">
        <v>1091</v>
      </c>
      <c r="C161" s="269" t="s">
        <v>752</v>
      </c>
      <c r="D161" s="386">
        <v>470</v>
      </c>
      <c r="E161" s="387">
        <v>319.5</v>
      </c>
      <c r="F161" s="415"/>
      <c r="G161" s="415"/>
      <c r="H161" s="388"/>
      <c r="I161" s="389"/>
      <c r="J161" s="345"/>
    </row>
    <row r="162" spans="1:13" s="321" customFormat="1" x14ac:dyDescent="0.25">
      <c r="A162" s="268" t="s">
        <v>936</v>
      </c>
      <c r="B162" s="308" t="s">
        <v>958</v>
      </c>
      <c r="C162" s="269" t="s">
        <v>752</v>
      </c>
      <c r="D162" s="386">
        <v>470</v>
      </c>
      <c r="E162" s="387">
        <v>319.5</v>
      </c>
      <c r="F162" s="415"/>
      <c r="G162" s="415"/>
      <c r="H162" s="388"/>
      <c r="I162" s="389"/>
      <c r="J162" s="345"/>
    </row>
    <row r="163" spans="1:13" s="321" customFormat="1" ht="48" thickBot="1" x14ac:dyDescent="0.3">
      <c r="A163" s="267" t="s">
        <v>640</v>
      </c>
      <c r="B163" s="326" t="s">
        <v>1092</v>
      </c>
      <c r="C163" s="270" t="s">
        <v>288</v>
      </c>
      <c r="D163" s="445">
        <v>2.4861889558620009</v>
      </c>
      <c r="E163" s="446">
        <v>0.82149844195556787</v>
      </c>
      <c r="F163" s="415"/>
      <c r="G163" s="415"/>
      <c r="H163" s="388"/>
      <c r="I163" s="389"/>
      <c r="J163" s="345"/>
    </row>
    <row r="164" spans="1:13" s="321" customFormat="1" ht="19.5" thickBot="1" x14ac:dyDescent="0.3">
      <c r="A164" s="473" t="s">
        <v>533</v>
      </c>
      <c r="B164" s="474"/>
      <c r="C164" s="474"/>
      <c r="D164" s="474"/>
      <c r="E164" s="474"/>
      <c r="F164" s="474"/>
      <c r="G164" s="474"/>
      <c r="H164" s="474"/>
      <c r="I164" s="474"/>
      <c r="J164" s="475"/>
    </row>
    <row r="165" spans="1:13" s="321" customFormat="1" x14ac:dyDescent="0.25">
      <c r="A165" s="369" t="s">
        <v>537</v>
      </c>
      <c r="B165" s="370" t="s">
        <v>1037</v>
      </c>
      <c r="C165" s="371" t="s">
        <v>752</v>
      </c>
      <c r="D165" s="408">
        <v>2712.3710159999996</v>
      </c>
      <c r="E165" s="400">
        <v>2856.6619500000002</v>
      </c>
      <c r="F165" s="325">
        <f>E165-F183</f>
        <v>-1620.6030240000014</v>
      </c>
      <c r="G165" s="332">
        <f>E165+E201+E220</f>
        <v>4476.6510799999996</v>
      </c>
      <c r="H165" s="389">
        <f>E165-D165</f>
        <v>144.29093400000056</v>
      </c>
      <c r="I165" s="389">
        <f>E165/D165%-100</f>
        <v>5.3197344002292937</v>
      </c>
      <c r="J165" s="345"/>
    </row>
    <row r="166" spans="1:13" s="321" customFormat="1" ht="31.5" outlineLevel="1" x14ac:dyDescent="0.25">
      <c r="A166" s="266" t="s">
        <v>538</v>
      </c>
      <c r="B166" s="308" t="s">
        <v>1026</v>
      </c>
      <c r="C166" s="269" t="s">
        <v>752</v>
      </c>
      <c r="D166" s="386" t="s">
        <v>445</v>
      </c>
      <c r="E166" s="387" t="s">
        <v>445</v>
      </c>
      <c r="F166" s="325"/>
      <c r="G166" s="325"/>
      <c r="H166" s="390" t="s">
        <v>445</v>
      </c>
      <c r="I166" s="391" t="s">
        <v>445</v>
      </c>
      <c r="J166" s="345"/>
    </row>
    <row r="167" spans="1:13" s="321" customFormat="1" ht="31.5" outlineLevel="1" x14ac:dyDescent="0.25">
      <c r="A167" s="266" t="s">
        <v>893</v>
      </c>
      <c r="B167" s="308" t="s">
        <v>904</v>
      </c>
      <c r="C167" s="269" t="s">
        <v>752</v>
      </c>
      <c r="D167" s="386" t="s">
        <v>445</v>
      </c>
      <c r="E167" s="387" t="s">
        <v>445</v>
      </c>
      <c r="F167" s="325"/>
      <c r="G167" s="325"/>
      <c r="H167" s="390" t="s">
        <v>445</v>
      </c>
      <c r="I167" s="391" t="s">
        <v>445</v>
      </c>
      <c r="J167" s="345"/>
    </row>
    <row r="168" spans="1:13" s="321" customFormat="1" ht="31.5" outlineLevel="1" x14ac:dyDescent="0.25">
      <c r="A168" s="266" t="s">
        <v>894</v>
      </c>
      <c r="B168" s="308" t="s">
        <v>905</v>
      </c>
      <c r="C168" s="269" t="s">
        <v>752</v>
      </c>
      <c r="D168" s="386" t="s">
        <v>445</v>
      </c>
      <c r="E168" s="387" t="s">
        <v>445</v>
      </c>
      <c r="F168" s="325"/>
      <c r="G168" s="325"/>
      <c r="H168" s="390" t="s">
        <v>445</v>
      </c>
      <c r="I168" s="391" t="s">
        <v>445</v>
      </c>
      <c r="J168" s="345"/>
    </row>
    <row r="169" spans="1:13" s="321" customFormat="1" ht="31.5" outlineLevel="1" x14ac:dyDescent="0.25">
      <c r="A169" s="266" t="s">
        <v>1003</v>
      </c>
      <c r="B169" s="308" t="s">
        <v>890</v>
      </c>
      <c r="C169" s="269" t="s">
        <v>752</v>
      </c>
      <c r="D169" s="386" t="s">
        <v>445</v>
      </c>
      <c r="E169" s="387" t="s">
        <v>445</v>
      </c>
      <c r="F169" s="325"/>
      <c r="G169" s="325"/>
      <c r="H169" s="390" t="s">
        <v>445</v>
      </c>
      <c r="I169" s="391" t="s">
        <v>445</v>
      </c>
      <c r="J169" s="345"/>
    </row>
    <row r="170" spans="1:13" s="321" customFormat="1" outlineLevel="1" x14ac:dyDescent="0.25">
      <c r="A170" s="266" t="s">
        <v>539</v>
      </c>
      <c r="B170" s="308" t="s">
        <v>1065</v>
      </c>
      <c r="C170" s="269" t="s">
        <v>752</v>
      </c>
      <c r="D170" s="386" t="s">
        <v>445</v>
      </c>
      <c r="E170" s="387" t="s">
        <v>445</v>
      </c>
      <c r="F170" s="325"/>
      <c r="G170" s="325"/>
      <c r="H170" s="390" t="s">
        <v>445</v>
      </c>
      <c r="I170" s="391" t="s">
        <v>445</v>
      </c>
      <c r="J170" s="345"/>
      <c r="M170" s="325"/>
    </row>
    <row r="171" spans="1:13" s="321" customFormat="1" x14ac:dyDescent="0.25">
      <c r="A171" s="266" t="s">
        <v>651</v>
      </c>
      <c r="B171" s="308" t="s">
        <v>950</v>
      </c>
      <c r="C171" s="269" t="s">
        <v>752</v>
      </c>
      <c r="D171" s="403">
        <v>2363.1067199999998</v>
      </c>
      <c r="E171" s="387">
        <v>2347.3204700000001</v>
      </c>
      <c r="F171" s="325"/>
      <c r="G171" s="325"/>
      <c r="H171" s="389">
        <f>E171-D171</f>
        <v>-15.786249999999654</v>
      </c>
      <c r="I171" s="389">
        <f>E171/D171%-100</f>
        <v>-0.66802949974258752</v>
      </c>
      <c r="J171" s="345"/>
    </row>
    <row r="172" spans="1:13" s="321" customFormat="1" outlineLevel="1" x14ac:dyDescent="0.25">
      <c r="A172" s="266" t="s">
        <v>774</v>
      </c>
      <c r="B172" s="308" t="s">
        <v>1066</v>
      </c>
      <c r="C172" s="269" t="s">
        <v>752</v>
      </c>
      <c r="D172" s="386" t="s">
        <v>445</v>
      </c>
      <c r="E172" s="387" t="s">
        <v>445</v>
      </c>
      <c r="F172" s="325"/>
      <c r="G172" s="325"/>
      <c r="H172" s="390" t="s">
        <v>445</v>
      </c>
      <c r="I172" s="391" t="s">
        <v>445</v>
      </c>
      <c r="J172" s="345"/>
    </row>
    <row r="173" spans="1:13" s="321" customFormat="1" x14ac:dyDescent="0.25">
      <c r="A173" s="266" t="s">
        <v>775</v>
      </c>
      <c r="B173" s="308" t="s">
        <v>951</v>
      </c>
      <c r="C173" s="269" t="s">
        <v>752</v>
      </c>
      <c r="D173" s="394">
        <v>38.276015999999998</v>
      </c>
      <c r="E173" s="387">
        <v>173.86515</v>
      </c>
      <c r="F173" s="325"/>
      <c r="G173" s="325"/>
      <c r="H173" s="389">
        <f>E173-D173</f>
        <v>135.589134</v>
      </c>
      <c r="I173" s="389">
        <f>E173/D173%-100</f>
        <v>354.24045700054052</v>
      </c>
      <c r="J173" s="345"/>
    </row>
    <row r="174" spans="1:13" s="321" customFormat="1" x14ac:dyDescent="0.25">
      <c r="A174" s="266" t="s">
        <v>776</v>
      </c>
      <c r="B174" s="308" t="s">
        <v>952</v>
      </c>
      <c r="C174" s="269" t="s">
        <v>752</v>
      </c>
      <c r="D174" s="386" t="s">
        <v>445</v>
      </c>
      <c r="E174" s="387" t="s">
        <v>445</v>
      </c>
      <c r="F174" s="325"/>
      <c r="G174" s="325"/>
      <c r="H174" s="390" t="s">
        <v>445</v>
      </c>
      <c r="I174" s="391" t="s">
        <v>445</v>
      </c>
      <c r="J174" s="345"/>
    </row>
    <row r="175" spans="1:13" s="321" customFormat="1" outlineLevel="1" x14ac:dyDescent="0.25">
      <c r="A175" s="266" t="s">
        <v>777</v>
      </c>
      <c r="B175" s="308" t="s">
        <v>1073</v>
      </c>
      <c r="C175" s="269" t="s">
        <v>752</v>
      </c>
      <c r="D175" s="386" t="s">
        <v>445</v>
      </c>
      <c r="E175" s="387" t="s">
        <v>445</v>
      </c>
      <c r="F175" s="325"/>
      <c r="G175" s="325"/>
      <c r="H175" s="390" t="s">
        <v>445</v>
      </c>
      <c r="I175" s="391" t="s">
        <v>445</v>
      </c>
      <c r="J175" s="345"/>
    </row>
    <row r="176" spans="1:13" s="321" customFormat="1" ht="31.5" outlineLevel="1" x14ac:dyDescent="0.25">
      <c r="A176" s="266" t="s">
        <v>778</v>
      </c>
      <c r="B176" s="308" t="s">
        <v>822</v>
      </c>
      <c r="C176" s="269" t="s">
        <v>752</v>
      </c>
      <c r="D176" s="386" t="s">
        <v>445</v>
      </c>
      <c r="E176" s="387" t="s">
        <v>445</v>
      </c>
      <c r="F176" s="325"/>
      <c r="G176" s="325"/>
      <c r="H176" s="390" t="s">
        <v>445</v>
      </c>
      <c r="I176" s="391" t="s">
        <v>445</v>
      </c>
      <c r="J176" s="345"/>
    </row>
    <row r="177" spans="1:10" s="321" customFormat="1" outlineLevel="1" x14ac:dyDescent="0.25">
      <c r="A177" s="266" t="s">
        <v>1004</v>
      </c>
      <c r="B177" s="308" t="s">
        <v>646</v>
      </c>
      <c r="C177" s="269" t="s">
        <v>752</v>
      </c>
      <c r="D177" s="386" t="s">
        <v>445</v>
      </c>
      <c r="E177" s="387" t="s">
        <v>445</v>
      </c>
      <c r="F177" s="325"/>
      <c r="G177" s="325"/>
      <c r="H177" s="390" t="s">
        <v>445</v>
      </c>
      <c r="I177" s="391" t="s">
        <v>445</v>
      </c>
      <c r="J177" s="345"/>
    </row>
    <row r="178" spans="1:10" s="321" customFormat="1" outlineLevel="1" x14ac:dyDescent="0.25">
      <c r="A178" s="266" t="s">
        <v>1005</v>
      </c>
      <c r="B178" s="308" t="s">
        <v>634</v>
      </c>
      <c r="C178" s="269" t="s">
        <v>752</v>
      </c>
      <c r="D178" s="386" t="s">
        <v>445</v>
      </c>
      <c r="E178" s="387" t="s">
        <v>445</v>
      </c>
      <c r="F178" s="325"/>
      <c r="G178" s="325"/>
      <c r="H178" s="390" t="s">
        <v>445</v>
      </c>
      <c r="I178" s="391" t="s">
        <v>445</v>
      </c>
      <c r="J178" s="345"/>
    </row>
    <row r="179" spans="1:10" s="321" customFormat="1" ht="31.5" x14ac:dyDescent="0.25">
      <c r="A179" s="266" t="s">
        <v>779</v>
      </c>
      <c r="B179" s="309" t="s">
        <v>1038</v>
      </c>
      <c r="C179" s="269" t="s">
        <v>752</v>
      </c>
      <c r="D179" s="386" t="s">
        <v>445</v>
      </c>
      <c r="E179" s="387" t="s">
        <v>445</v>
      </c>
      <c r="F179" s="325"/>
      <c r="G179" s="325"/>
      <c r="H179" s="390" t="s">
        <v>445</v>
      </c>
      <c r="I179" s="391" t="s">
        <v>445</v>
      </c>
      <c r="J179" s="345"/>
    </row>
    <row r="180" spans="1:10" s="321" customFormat="1" x14ac:dyDescent="0.25">
      <c r="A180" s="266" t="s">
        <v>895</v>
      </c>
      <c r="B180" s="308" t="s">
        <v>933</v>
      </c>
      <c r="C180" s="269" t="s">
        <v>752</v>
      </c>
      <c r="D180" s="386" t="s">
        <v>445</v>
      </c>
      <c r="E180" s="387" t="s">
        <v>445</v>
      </c>
      <c r="F180" s="325"/>
      <c r="G180" s="325"/>
      <c r="H180" s="390" t="s">
        <v>445</v>
      </c>
      <c r="I180" s="391" t="s">
        <v>445</v>
      </c>
      <c r="J180" s="345"/>
    </row>
    <row r="181" spans="1:10" s="321" customFormat="1" ht="31.5" x14ac:dyDescent="0.25">
      <c r="A181" s="266" t="s">
        <v>896</v>
      </c>
      <c r="B181" s="308" t="s">
        <v>934</v>
      </c>
      <c r="C181" s="269" t="s">
        <v>752</v>
      </c>
      <c r="D181" s="386" t="s">
        <v>445</v>
      </c>
      <c r="E181" s="387" t="s">
        <v>445</v>
      </c>
      <c r="F181" s="325"/>
      <c r="G181" s="325"/>
      <c r="H181" s="390" t="s">
        <v>445</v>
      </c>
      <c r="I181" s="391" t="s">
        <v>445</v>
      </c>
      <c r="J181" s="345"/>
    </row>
    <row r="182" spans="1:10" s="321" customFormat="1" x14ac:dyDescent="0.25">
      <c r="A182" s="266" t="s">
        <v>780</v>
      </c>
      <c r="B182" s="308" t="s">
        <v>953</v>
      </c>
      <c r="C182" s="269" t="s">
        <v>752</v>
      </c>
      <c r="D182" s="394">
        <v>310.98827999999997</v>
      </c>
      <c r="E182" s="387">
        <v>335.47633000000002</v>
      </c>
      <c r="F182" s="325"/>
      <c r="G182" s="325"/>
      <c r="H182" s="389">
        <f>E182-D182</f>
        <v>24.488050000000044</v>
      </c>
      <c r="I182" s="389">
        <f>E182/D182%-100</f>
        <v>7.8742678019892054</v>
      </c>
      <c r="J182" s="345"/>
    </row>
    <row r="183" spans="1:10" s="321" customFormat="1" x14ac:dyDescent="0.25">
      <c r="A183" s="366" t="s">
        <v>540</v>
      </c>
      <c r="B183" s="367" t="s">
        <v>1039</v>
      </c>
      <c r="C183" s="368" t="s">
        <v>752</v>
      </c>
      <c r="D183" s="409">
        <v>2528.6203599999994</v>
      </c>
      <c r="E183" s="401">
        <v>2522.4300900000007</v>
      </c>
      <c r="F183" s="325">
        <f>E183+E208+E233</f>
        <v>4477.2649740000015</v>
      </c>
      <c r="G183" s="325"/>
      <c r="H183" s="389">
        <f>E183-D183</f>
        <v>-6.1902699999986908</v>
      </c>
      <c r="I183" s="389">
        <f>E183/D183%-100</f>
        <v>-0.24480820046859719</v>
      </c>
      <c r="J183" s="345"/>
    </row>
    <row r="184" spans="1:10" s="321" customFormat="1" x14ac:dyDescent="0.25">
      <c r="A184" s="266" t="s">
        <v>541</v>
      </c>
      <c r="B184" s="309" t="s">
        <v>871</v>
      </c>
      <c r="C184" s="269" t="s">
        <v>752</v>
      </c>
      <c r="D184" s="403"/>
      <c r="E184" s="387"/>
      <c r="F184" s="325"/>
      <c r="G184" s="325"/>
      <c r="H184" s="388"/>
      <c r="I184" s="389"/>
      <c r="J184" s="345"/>
    </row>
    <row r="185" spans="1:10" s="321" customFormat="1" x14ac:dyDescent="0.25">
      <c r="A185" s="266" t="s">
        <v>542</v>
      </c>
      <c r="B185" s="309" t="s">
        <v>1040</v>
      </c>
      <c r="C185" s="269" t="s">
        <v>752</v>
      </c>
      <c r="D185" s="403"/>
      <c r="E185" s="387"/>
      <c r="F185" s="325"/>
      <c r="G185" s="325"/>
      <c r="H185" s="388"/>
      <c r="I185" s="389"/>
      <c r="J185" s="345"/>
    </row>
    <row r="186" spans="1:10" s="321" customFormat="1" x14ac:dyDescent="0.25">
      <c r="A186" s="266" t="s">
        <v>543</v>
      </c>
      <c r="B186" s="308" t="s">
        <v>641</v>
      </c>
      <c r="C186" s="269" t="s">
        <v>752</v>
      </c>
      <c r="D186" s="403"/>
      <c r="E186" s="387"/>
      <c r="F186" s="325"/>
      <c r="G186" s="325"/>
      <c r="H186" s="388"/>
      <c r="I186" s="389"/>
      <c r="J186" s="345"/>
    </row>
    <row r="187" spans="1:10" s="321" customFormat="1" x14ac:dyDescent="0.25">
      <c r="A187" s="266" t="s">
        <v>544</v>
      </c>
      <c r="B187" s="308" t="s">
        <v>872</v>
      </c>
      <c r="C187" s="269" t="s">
        <v>752</v>
      </c>
      <c r="D187" s="403"/>
      <c r="E187" s="387"/>
      <c r="F187" s="325"/>
      <c r="G187" s="325"/>
      <c r="H187" s="388"/>
      <c r="I187" s="389"/>
      <c r="J187" s="345"/>
    </row>
    <row r="188" spans="1:10" s="321" customFormat="1" x14ac:dyDescent="0.25">
      <c r="A188" s="266" t="s">
        <v>801</v>
      </c>
      <c r="B188" s="308" t="s">
        <v>802</v>
      </c>
      <c r="C188" s="269" t="s">
        <v>752</v>
      </c>
      <c r="D188" s="403"/>
      <c r="E188" s="387"/>
      <c r="F188" s="325"/>
      <c r="G188" s="325"/>
      <c r="H188" s="388"/>
      <c r="I188" s="389"/>
      <c r="J188" s="345"/>
    </row>
    <row r="189" spans="1:10" s="321" customFormat="1" ht="31.5" x14ac:dyDescent="0.25">
      <c r="A189" s="266" t="s">
        <v>545</v>
      </c>
      <c r="B189" s="309" t="s">
        <v>909</v>
      </c>
      <c r="C189" s="269" t="s">
        <v>752</v>
      </c>
      <c r="D189" s="403"/>
      <c r="E189" s="387"/>
      <c r="F189" s="325"/>
      <c r="G189" s="325"/>
      <c r="H189" s="388"/>
      <c r="I189" s="389"/>
      <c r="J189" s="345"/>
    </row>
    <row r="190" spans="1:10" s="321" customFormat="1" ht="31.5" x14ac:dyDescent="0.25">
      <c r="A190" s="266" t="s">
        <v>652</v>
      </c>
      <c r="B190" s="309" t="s">
        <v>1093</v>
      </c>
      <c r="C190" s="269" t="s">
        <v>752</v>
      </c>
      <c r="D190" s="403"/>
      <c r="E190" s="387"/>
      <c r="F190" s="325"/>
      <c r="G190" s="325"/>
      <c r="H190" s="388"/>
      <c r="I190" s="389"/>
      <c r="J190" s="345"/>
    </row>
    <row r="191" spans="1:10" s="321" customFormat="1" x14ac:dyDescent="0.25">
      <c r="A191" s="266" t="s">
        <v>653</v>
      </c>
      <c r="B191" s="309" t="s">
        <v>1069</v>
      </c>
      <c r="C191" s="269" t="s">
        <v>752</v>
      </c>
      <c r="D191" s="403"/>
      <c r="E191" s="387"/>
      <c r="F191" s="325"/>
      <c r="G191" s="325"/>
      <c r="H191" s="388"/>
      <c r="I191" s="389"/>
      <c r="J191" s="345"/>
    </row>
    <row r="192" spans="1:10" s="321" customFormat="1" x14ac:dyDescent="0.25">
      <c r="A192" s="266" t="s">
        <v>654</v>
      </c>
      <c r="B192" s="309" t="s">
        <v>642</v>
      </c>
      <c r="C192" s="269" t="s">
        <v>752</v>
      </c>
      <c r="D192" s="395">
        <v>640.35</v>
      </c>
      <c r="E192" s="387">
        <v>772.13391000000001</v>
      </c>
      <c r="F192" s="325"/>
      <c r="G192" s="325"/>
      <c r="H192" s="389">
        <f t="shared" ref="H192:H202" si="2">E192-D192</f>
        <v>131.78390999999999</v>
      </c>
      <c r="I192" s="389">
        <f t="shared" ref="I192:I200" si="3">E192/D192%-100</f>
        <v>20.579981260248303</v>
      </c>
      <c r="J192" s="345"/>
    </row>
    <row r="193" spans="1:10" s="321" customFormat="1" x14ac:dyDescent="0.25">
      <c r="A193" s="266" t="s">
        <v>655</v>
      </c>
      <c r="B193" s="309" t="s">
        <v>829</v>
      </c>
      <c r="C193" s="269" t="s">
        <v>752</v>
      </c>
      <c r="D193" s="395">
        <v>194.67064000000002</v>
      </c>
      <c r="E193" s="387">
        <v>231.59138999999999</v>
      </c>
      <c r="F193" s="325"/>
      <c r="G193" s="325"/>
      <c r="H193" s="389">
        <f t="shared" si="2"/>
        <v>36.92074999999997</v>
      </c>
      <c r="I193" s="389">
        <f t="shared" si="3"/>
        <v>18.965751589453831</v>
      </c>
      <c r="J193" s="345"/>
    </row>
    <row r="194" spans="1:10" s="321" customFormat="1" x14ac:dyDescent="0.25">
      <c r="A194" s="266" t="s">
        <v>794</v>
      </c>
      <c r="B194" s="309" t="s">
        <v>1041</v>
      </c>
      <c r="C194" s="269" t="s">
        <v>752</v>
      </c>
      <c r="D194" s="396">
        <v>206.18</v>
      </c>
      <c r="E194" s="387">
        <v>322.74099999999999</v>
      </c>
      <c r="F194" s="325"/>
      <c r="G194" s="325"/>
      <c r="H194" s="389">
        <f t="shared" si="2"/>
        <v>116.56099999999998</v>
      </c>
      <c r="I194" s="389">
        <f t="shared" si="3"/>
        <v>56.533611407508005</v>
      </c>
      <c r="J194" s="345"/>
    </row>
    <row r="195" spans="1:10" s="321" customFormat="1" x14ac:dyDescent="0.25">
      <c r="A195" s="266" t="s">
        <v>804</v>
      </c>
      <c r="B195" s="308" t="s">
        <v>805</v>
      </c>
      <c r="C195" s="269" t="s">
        <v>752</v>
      </c>
      <c r="D195" s="395">
        <v>12.982753999999984</v>
      </c>
      <c r="E195" s="387">
        <v>52.789050000000003</v>
      </c>
      <c r="F195" s="325"/>
      <c r="G195" s="325"/>
      <c r="H195" s="389">
        <f t="shared" si="2"/>
        <v>39.806296000000017</v>
      </c>
      <c r="I195" s="389">
        <f t="shared" si="3"/>
        <v>306.60902917824728</v>
      </c>
      <c r="J195" s="345"/>
    </row>
    <row r="196" spans="1:10" s="321" customFormat="1" x14ac:dyDescent="0.25">
      <c r="A196" s="266" t="s">
        <v>803</v>
      </c>
      <c r="B196" s="309" t="s">
        <v>902</v>
      </c>
      <c r="C196" s="269" t="s">
        <v>752</v>
      </c>
      <c r="D196" s="395">
        <v>1275.4272599999999</v>
      </c>
      <c r="E196" s="387">
        <v>950.61802999999998</v>
      </c>
      <c r="F196" s="325"/>
      <c r="G196" s="325"/>
      <c r="H196" s="389">
        <f t="shared" si="2"/>
        <v>-324.80922999999996</v>
      </c>
      <c r="I196" s="389">
        <f t="shared" si="3"/>
        <v>-25.466699684621773</v>
      </c>
      <c r="J196" s="345"/>
    </row>
    <row r="197" spans="1:10" s="321" customFormat="1" x14ac:dyDescent="0.25">
      <c r="A197" s="266" t="s">
        <v>806</v>
      </c>
      <c r="B197" s="309" t="s">
        <v>903</v>
      </c>
      <c r="C197" s="269" t="s">
        <v>752</v>
      </c>
      <c r="D197" s="395">
        <v>26.114219999999996</v>
      </c>
      <c r="E197" s="387">
        <v>76.376829999999998</v>
      </c>
      <c r="F197" s="325"/>
      <c r="G197" s="325"/>
      <c r="H197" s="389">
        <f t="shared" si="2"/>
        <v>50.262610000000002</v>
      </c>
      <c r="I197" s="389">
        <f t="shared" si="3"/>
        <v>192.47218565210841</v>
      </c>
      <c r="J197" s="345"/>
    </row>
    <row r="198" spans="1:10" s="321" customFormat="1" x14ac:dyDescent="0.25">
      <c r="A198" s="266" t="s">
        <v>807</v>
      </c>
      <c r="B198" s="309" t="s">
        <v>809</v>
      </c>
      <c r="C198" s="269" t="s">
        <v>752</v>
      </c>
      <c r="D198" s="395">
        <v>12.865536000000001</v>
      </c>
      <c r="E198" s="387">
        <v>9.6704100000000004</v>
      </c>
      <c r="F198" s="325"/>
      <c r="G198" s="325"/>
      <c r="H198" s="389">
        <f t="shared" si="2"/>
        <v>-3.1951260000000001</v>
      </c>
      <c r="I198" s="389">
        <f t="shared" si="3"/>
        <v>-24.834767863538673</v>
      </c>
      <c r="J198" s="345"/>
    </row>
    <row r="199" spans="1:10" s="321" customFormat="1" ht="47.25" x14ac:dyDescent="0.25">
      <c r="A199" s="266" t="s">
        <v>808</v>
      </c>
      <c r="B199" s="309" t="s">
        <v>1019</v>
      </c>
      <c r="C199" s="269" t="s">
        <v>752</v>
      </c>
      <c r="D199" s="397">
        <v>24.109000000000002</v>
      </c>
      <c r="E199" s="387">
        <v>32.384999999999998</v>
      </c>
      <c r="F199" s="325"/>
      <c r="G199" s="325"/>
      <c r="H199" s="389">
        <f t="shared" si="2"/>
        <v>8.2759999999999962</v>
      </c>
      <c r="I199" s="389">
        <f t="shared" si="3"/>
        <v>34.327429590609285</v>
      </c>
      <c r="J199" s="345"/>
    </row>
    <row r="200" spans="1:10" s="321" customFormat="1" x14ac:dyDescent="0.25">
      <c r="A200" s="266" t="s">
        <v>830</v>
      </c>
      <c r="B200" s="309" t="s">
        <v>1094</v>
      </c>
      <c r="C200" s="269" t="s">
        <v>752</v>
      </c>
      <c r="D200" s="397">
        <v>148.903704</v>
      </c>
      <c r="E200" s="387">
        <v>126.91352000000001</v>
      </c>
      <c r="F200" s="325"/>
      <c r="G200" s="325"/>
      <c r="H200" s="389">
        <f t="shared" si="2"/>
        <v>-21.990183999999999</v>
      </c>
      <c r="I200" s="389">
        <f t="shared" si="3"/>
        <v>-14.768057079359153</v>
      </c>
      <c r="J200" s="345"/>
    </row>
    <row r="201" spans="1:10" s="321" customFormat="1" x14ac:dyDescent="0.25">
      <c r="A201" s="372" t="s">
        <v>546</v>
      </c>
      <c r="B201" s="373" t="s">
        <v>1042</v>
      </c>
      <c r="C201" s="374" t="s">
        <v>752</v>
      </c>
      <c r="D201" s="410">
        <v>0</v>
      </c>
      <c r="E201" s="402">
        <v>1.9852300000000001</v>
      </c>
      <c r="F201" s="325"/>
      <c r="G201" s="325"/>
      <c r="H201" s="389">
        <f t="shared" si="2"/>
        <v>1.9852300000000001</v>
      </c>
      <c r="I201" s="389">
        <v>0</v>
      </c>
      <c r="J201" s="345"/>
    </row>
    <row r="202" spans="1:10" s="321" customFormat="1" x14ac:dyDescent="0.25">
      <c r="A202" s="266" t="s">
        <v>547</v>
      </c>
      <c r="B202" s="309" t="s">
        <v>45</v>
      </c>
      <c r="C202" s="269" t="s">
        <v>752</v>
      </c>
      <c r="D202" s="403">
        <v>0</v>
      </c>
      <c r="E202" s="387">
        <v>1.9852300000000001</v>
      </c>
      <c r="F202" s="325"/>
      <c r="G202" s="325"/>
      <c r="H202" s="389">
        <f t="shared" si="2"/>
        <v>1.9852300000000001</v>
      </c>
      <c r="I202" s="389">
        <v>0</v>
      </c>
      <c r="J202" s="345"/>
    </row>
    <row r="203" spans="1:10" s="321" customFormat="1" x14ac:dyDescent="0.25">
      <c r="A203" s="266" t="s">
        <v>548</v>
      </c>
      <c r="B203" s="309" t="s">
        <v>70</v>
      </c>
      <c r="C203" s="269" t="s">
        <v>752</v>
      </c>
      <c r="D203" s="386" t="s">
        <v>445</v>
      </c>
      <c r="E203" s="387" t="s">
        <v>445</v>
      </c>
      <c r="F203" s="325"/>
      <c r="G203" s="325"/>
      <c r="H203" s="390" t="s">
        <v>445</v>
      </c>
      <c r="I203" s="391" t="s">
        <v>445</v>
      </c>
      <c r="J203" s="345"/>
    </row>
    <row r="204" spans="1:10" s="321" customFormat="1" ht="31.5" x14ac:dyDescent="0.25">
      <c r="A204" s="266" t="s">
        <v>656</v>
      </c>
      <c r="B204" s="308" t="s">
        <v>1105</v>
      </c>
      <c r="C204" s="269" t="s">
        <v>752</v>
      </c>
      <c r="D204" s="386" t="s">
        <v>445</v>
      </c>
      <c r="E204" s="387" t="s">
        <v>445</v>
      </c>
      <c r="F204" s="325"/>
      <c r="G204" s="325"/>
      <c r="H204" s="390" t="s">
        <v>445</v>
      </c>
      <c r="I204" s="391" t="s">
        <v>445</v>
      </c>
      <c r="J204" s="345"/>
    </row>
    <row r="205" spans="1:10" s="321" customFormat="1" x14ac:dyDescent="0.25">
      <c r="A205" s="266" t="s">
        <v>657</v>
      </c>
      <c r="B205" s="308" t="s">
        <v>623</v>
      </c>
      <c r="C205" s="269" t="s">
        <v>752</v>
      </c>
      <c r="D205" s="386" t="s">
        <v>445</v>
      </c>
      <c r="E205" s="387" t="s">
        <v>445</v>
      </c>
      <c r="F205" s="325"/>
      <c r="G205" s="325"/>
      <c r="H205" s="390" t="s">
        <v>445</v>
      </c>
      <c r="I205" s="391" t="s">
        <v>445</v>
      </c>
      <c r="J205" s="345"/>
    </row>
    <row r="206" spans="1:10" s="321" customFormat="1" x14ac:dyDescent="0.25">
      <c r="A206" s="266" t="s">
        <v>658</v>
      </c>
      <c r="B206" s="308" t="s">
        <v>742</v>
      </c>
      <c r="C206" s="269" t="s">
        <v>752</v>
      </c>
      <c r="D206" s="386" t="s">
        <v>445</v>
      </c>
      <c r="E206" s="387" t="s">
        <v>445</v>
      </c>
      <c r="F206" s="325"/>
      <c r="G206" s="325"/>
      <c r="H206" s="390" t="s">
        <v>445</v>
      </c>
      <c r="I206" s="391" t="s">
        <v>445</v>
      </c>
      <c r="J206" s="345"/>
    </row>
    <row r="207" spans="1:10" s="321" customFormat="1" x14ac:dyDescent="0.25">
      <c r="A207" s="266" t="s">
        <v>549</v>
      </c>
      <c r="B207" s="309" t="s">
        <v>1095</v>
      </c>
      <c r="C207" s="269" t="s">
        <v>752</v>
      </c>
      <c r="D207" s="386" t="s">
        <v>445</v>
      </c>
      <c r="E207" s="387" t="s">
        <v>445</v>
      </c>
      <c r="F207" s="325"/>
      <c r="G207" s="325"/>
      <c r="H207" s="390" t="s">
        <v>445</v>
      </c>
      <c r="I207" s="391" t="s">
        <v>445</v>
      </c>
      <c r="J207" s="345"/>
    </row>
    <row r="208" spans="1:10" s="321" customFormat="1" x14ac:dyDescent="0.25">
      <c r="A208" s="366" t="s">
        <v>551</v>
      </c>
      <c r="B208" s="367" t="s">
        <v>1043</v>
      </c>
      <c r="C208" s="368" t="s">
        <v>752</v>
      </c>
      <c r="D208" s="401">
        <v>244.94200000000001</v>
      </c>
      <c r="E208" s="401">
        <v>318.39807000000002</v>
      </c>
      <c r="F208" s="325"/>
      <c r="G208" s="325"/>
      <c r="H208" s="389">
        <f>E208-D208</f>
        <v>73.456070000000011</v>
      </c>
      <c r="I208" s="389">
        <f>E208/D208%-100</f>
        <v>29.989168864465881</v>
      </c>
      <c r="J208" s="345"/>
    </row>
    <row r="209" spans="1:10" s="321" customFormat="1" x14ac:dyDescent="0.25">
      <c r="A209" s="266" t="s">
        <v>552</v>
      </c>
      <c r="B209" s="309" t="s">
        <v>1044</v>
      </c>
      <c r="C209" s="269" t="s">
        <v>752</v>
      </c>
      <c r="D209" s="395">
        <v>244.94200000000001</v>
      </c>
      <c r="E209" s="403">
        <v>318.39807000000002</v>
      </c>
      <c r="F209" s="325"/>
      <c r="G209" s="325"/>
      <c r="H209" s="389">
        <f>E209-D209</f>
        <v>73.456070000000011</v>
      </c>
      <c r="I209" s="389">
        <f>E209/D209%-100</f>
        <v>29.989168864465881</v>
      </c>
      <c r="J209" s="345"/>
    </row>
    <row r="210" spans="1:10" s="321" customFormat="1" x14ac:dyDescent="0.25">
      <c r="A210" s="266" t="s">
        <v>659</v>
      </c>
      <c r="B210" s="308" t="s">
        <v>873</v>
      </c>
      <c r="C210" s="269" t="s">
        <v>752</v>
      </c>
      <c r="D210" s="394">
        <v>76.671999999999997</v>
      </c>
      <c r="E210" s="387">
        <v>79.412000000000006</v>
      </c>
      <c r="F210" s="325"/>
      <c r="G210" s="325"/>
      <c r="H210" s="389">
        <f>E210-D210</f>
        <v>2.7400000000000091</v>
      </c>
      <c r="I210" s="389">
        <f>E210/D210%-100</f>
        <v>3.573664440734575</v>
      </c>
      <c r="J210" s="345"/>
    </row>
    <row r="211" spans="1:10" s="321" customFormat="1" x14ac:dyDescent="0.25">
      <c r="A211" s="266" t="s">
        <v>660</v>
      </c>
      <c r="B211" s="308" t="s">
        <v>874</v>
      </c>
      <c r="C211" s="269" t="s">
        <v>752</v>
      </c>
      <c r="D211" s="398">
        <v>110.19</v>
      </c>
      <c r="E211" s="387">
        <v>135.19390999999999</v>
      </c>
      <c r="F211" s="325"/>
      <c r="G211" s="325"/>
      <c r="H211" s="389">
        <f>E211-D211</f>
        <v>25.003909999999991</v>
      </c>
      <c r="I211" s="389">
        <f>E211/D211%-100</f>
        <v>22.691632634540341</v>
      </c>
      <c r="J211" s="345"/>
    </row>
    <row r="212" spans="1:10" s="321" customFormat="1" ht="31.5" x14ac:dyDescent="0.25">
      <c r="A212" s="266" t="s">
        <v>661</v>
      </c>
      <c r="B212" s="308" t="s">
        <v>875</v>
      </c>
      <c r="C212" s="269" t="s">
        <v>752</v>
      </c>
      <c r="D212" s="386" t="s">
        <v>445</v>
      </c>
      <c r="E212" s="387" t="s">
        <v>445</v>
      </c>
      <c r="F212" s="325"/>
      <c r="G212" s="325"/>
      <c r="H212" s="390" t="s">
        <v>445</v>
      </c>
      <c r="I212" s="391" t="s">
        <v>445</v>
      </c>
      <c r="J212" s="345"/>
    </row>
    <row r="213" spans="1:10" s="321" customFormat="1" x14ac:dyDescent="0.25">
      <c r="A213" s="266" t="s">
        <v>662</v>
      </c>
      <c r="B213" s="308" t="s">
        <v>876</v>
      </c>
      <c r="C213" s="269" t="s">
        <v>752</v>
      </c>
      <c r="D213" s="394">
        <v>58.080000000000013</v>
      </c>
      <c r="E213" s="387">
        <v>78.367050000000006</v>
      </c>
      <c r="F213" s="325"/>
      <c r="G213" s="325"/>
      <c r="H213" s="389">
        <f>E213-D213</f>
        <v>20.287049999999994</v>
      </c>
      <c r="I213" s="389">
        <f>E213/D213%-100</f>
        <v>34.929493801652882</v>
      </c>
      <c r="J213" s="345"/>
    </row>
    <row r="214" spans="1:10" s="321" customFormat="1" ht="31.5" x14ac:dyDescent="0.25">
      <c r="A214" s="266" t="s">
        <v>795</v>
      </c>
      <c r="B214" s="308" t="s">
        <v>877</v>
      </c>
      <c r="C214" s="269" t="s">
        <v>752</v>
      </c>
      <c r="D214" s="386" t="s">
        <v>445</v>
      </c>
      <c r="E214" s="387" t="s">
        <v>445</v>
      </c>
      <c r="F214" s="325"/>
      <c r="G214" s="325"/>
      <c r="H214" s="390" t="s">
        <v>445</v>
      </c>
      <c r="I214" s="391" t="s">
        <v>445</v>
      </c>
      <c r="J214" s="345"/>
    </row>
    <row r="215" spans="1:10" s="321" customFormat="1" x14ac:dyDescent="0.25">
      <c r="A215" s="266" t="s">
        <v>796</v>
      </c>
      <c r="B215" s="308" t="s">
        <v>550</v>
      </c>
      <c r="C215" s="269" t="s">
        <v>752</v>
      </c>
      <c r="D215" s="403"/>
      <c r="E215" s="387">
        <v>25.42511</v>
      </c>
      <c r="F215" s="325"/>
      <c r="G215" s="325"/>
      <c r="H215" s="388"/>
      <c r="I215" s="389"/>
      <c r="J215" s="345"/>
    </row>
    <row r="216" spans="1:10" s="321" customFormat="1" x14ac:dyDescent="0.25">
      <c r="A216" s="266" t="s">
        <v>553</v>
      </c>
      <c r="B216" s="309" t="s">
        <v>57</v>
      </c>
      <c r="C216" s="269" t="s">
        <v>752</v>
      </c>
      <c r="D216" s="386" t="s">
        <v>445</v>
      </c>
      <c r="E216" s="387" t="s">
        <v>445</v>
      </c>
      <c r="F216" s="325"/>
      <c r="G216" s="325"/>
      <c r="H216" s="390" t="s">
        <v>445</v>
      </c>
      <c r="I216" s="391" t="s">
        <v>445</v>
      </c>
      <c r="J216" s="345"/>
    </row>
    <row r="217" spans="1:10" s="321" customFormat="1" x14ac:dyDescent="0.25">
      <c r="A217" s="266" t="s">
        <v>554</v>
      </c>
      <c r="B217" s="309" t="s">
        <v>1104</v>
      </c>
      <c r="C217" s="269" t="s">
        <v>752</v>
      </c>
      <c r="D217" s="386" t="s">
        <v>445</v>
      </c>
      <c r="E217" s="387" t="s">
        <v>445</v>
      </c>
      <c r="F217" s="325"/>
      <c r="G217" s="325"/>
      <c r="H217" s="390" t="s">
        <v>445</v>
      </c>
      <c r="I217" s="391" t="s">
        <v>445</v>
      </c>
      <c r="J217" s="345"/>
    </row>
    <row r="218" spans="1:10" s="321" customFormat="1" x14ac:dyDescent="0.25">
      <c r="A218" s="266" t="s">
        <v>937</v>
      </c>
      <c r="B218" s="309" t="s">
        <v>870</v>
      </c>
      <c r="C218" s="269" t="s">
        <v>288</v>
      </c>
      <c r="D218" s="386" t="s">
        <v>445</v>
      </c>
      <c r="E218" s="387" t="s">
        <v>445</v>
      </c>
      <c r="F218" s="325"/>
      <c r="G218" s="325"/>
      <c r="H218" s="390" t="s">
        <v>445</v>
      </c>
      <c r="I218" s="391" t="s">
        <v>445</v>
      </c>
      <c r="J218" s="345"/>
    </row>
    <row r="219" spans="1:10" s="321" customFormat="1" ht="31.5" x14ac:dyDescent="0.25">
      <c r="A219" s="266" t="s">
        <v>938</v>
      </c>
      <c r="B219" s="309" t="s">
        <v>939</v>
      </c>
      <c r="C219" s="269" t="s">
        <v>752</v>
      </c>
      <c r="D219" s="386" t="s">
        <v>445</v>
      </c>
      <c r="E219" s="387" t="s">
        <v>445</v>
      </c>
      <c r="F219" s="325"/>
      <c r="G219" s="325"/>
      <c r="H219" s="390" t="s">
        <v>445</v>
      </c>
      <c r="I219" s="391" t="s">
        <v>445</v>
      </c>
      <c r="J219" s="345"/>
    </row>
    <row r="220" spans="1:10" s="321" customFormat="1" x14ac:dyDescent="0.25">
      <c r="A220" s="372" t="s">
        <v>555</v>
      </c>
      <c r="B220" s="373" t="s">
        <v>1045</v>
      </c>
      <c r="C220" s="374" t="s">
        <v>752</v>
      </c>
      <c r="D220" s="410">
        <v>552.44600000000003</v>
      </c>
      <c r="E220" s="402">
        <v>1618.0039000000002</v>
      </c>
      <c r="F220" s="325"/>
      <c r="G220" s="325"/>
      <c r="H220" s="389">
        <f>E220-D220</f>
        <v>1065.5579000000002</v>
      </c>
      <c r="I220" s="389">
        <f>E220/D220%-100</f>
        <v>192.88000999192684</v>
      </c>
      <c r="J220" s="345"/>
    </row>
    <row r="221" spans="1:10" s="321" customFormat="1" x14ac:dyDescent="0.25">
      <c r="A221" s="266" t="s">
        <v>556</v>
      </c>
      <c r="B221" s="309" t="s">
        <v>58</v>
      </c>
      <c r="C221" s="269" t="s">
        <v>752</v>
      </c>
      <c r="D221" s="403">
        <v>2.4460000000000002</v>
      </c>
      <c r="E221" s="387">
        <v>3.9579</v>
      </c>
      <c r="F221" s="325"/>
      <c r="G221" s="325"/>
      <c r="H221" s="389">
        <f>E221-D221</f>
        <v>1.5118999999999998</v>
      </c>
      <c r="I221" s="389">
        <f>E221/D221%-100</f>
        <v>61.811120196238733</v>
      </c>
      <c r="J221" s="345"/>
    </row>
    <row r="222" spans="1:10" s="321" customFormat="1" x14ac:dyDescent="0.25">
      <c r="A222" s="266" t="s">
        <v>557</v>
      </c>
      <c r="B222" s="309" t="s">
        <v>1046</v>
      </c>
      <c r="C222" s="269" t="s">
        <v>752</v>
      </c>
      <c r="D222" s="403">
        <v>550</v>
      </c>
      <c r="E222" s="387">
        <v>1614.046</v>
      </c>
      <c r="F222" s="325"/>
      <c r="G222" s="325"/>
      <c r="H222" s="389">
        <f>E222-D222</f>
        <v>1064.046</v>
      </c>
      <c r="I222" s="389">
        <f>E222/D222%-100</f>
        <v>193.46290909090908</v>
      </c>
      <c r="J222" s="345"/>
    </row>
    <row r="223" spans="1:10" s="321" customFormat="1" x14ac:dyDescent="0.25">
      <c r="A223" s="266" t="s">
        <v>609</v>
      </c>
      <c r="B223" s="308" t="s">
        <v>1096</v>
      </c>
      <c r="C223" s="269" t="s">
        <v>752</v>
      </c>
      <c r="D223" s="403">
        <v>550</v>
      </c>
      <c r="E223" s="387">
        <v>1614.046</v>
      </c>
      <c r="F223" s="325"/>
      <c r="G223" s="325"/>
      <c r="H223" s="389">
        <f>E223-D223</f>
        <v>1064.046</v>
      </c>
      <c r="I223" s="389">
        <f>E223/D223%-100</f>
        <v>193.46290909090908</v>
      </c>
      <c r="J223" s="345"/>
    </row>
    <row r="224" spans="1:10" s="321" customFormat="1" x14ac:dyDescent="0.25">
      <c r="A224" s="266" t="s">
        <v>610</v>
      </c>
      <c r="B224" s="308" t="s">
        <v>1106</v>
      </c>
      <c r="C224" s="269" t="s">
        <v>752</v>
      </c>
      <c r="D224" s="386" t="s">
        <v>445</v>
      </c>
      <c r="E224" s="387" t="s">
        <v>445</v>
      </c>
      <c r="F224" s="325"/>
      <c r="G224" s="325"/>
      <c r="H224" s="390" t="s">
        <v>445</v>
      </c>
      <c r="I224" s="391" t="s">
        <v>445</v>
      </c>
      <c r="J224" s="345"/>
    </row>
    <row r="225" spans="1:10" s="321" customFormat="1" x14ac:dyDescent="0.25">
      <c r="A225" s="266" t="s">
        <v>645</v>
      </c>
      <c r="B225" s="308" t="s">
        <v>62</v>
      </c>
      <c r="C225" s="269" t="s">
        <v>752</v>
      </c>
      <c r="D225" s="386" t="s">
        <v>445</v>
      </c>
      <c r="E225" s="387" t="s">
        <v>445</v>
      </c>
      <c r="F225" s="325"/>
      <c r="G225" s="325"/>
      <c r="H225" s="390" t="s">
        <v>445</v>
      </c>
      <c r="I225" s="391" t="s">
        <v>445</v>
      </c>
      <c r="J225" s="345"/>
    </row>
    <row r="226" spans="1:10" s="321" customFormat="1" x14ac:dyDescent="0.25">
      <c r="A226" s="266" t="s">
        <v>558</v>
      </c>
      <c r="B226" s="309" t="s">
        <v>924</v>
      </c>
      <c r="C226" s="269" t="s">
        <v>752</v>
      </c>
      <c r="D226" s="386" t="s">
        <v>445</v>
      </c>
      <c r="E226" s="387" t="s">
        <v>445</v>
      </c>
      <c r="F226" s="325"/>
      <c r="G226" s="325"/>
      <c r="H226" s="390" t="s">
        <v>445</v>
      </c>
      <c r="I226" s="391" t="s">
        <v>445</v>
      </c>
      <c r="J226" s="345"/>
    </row>
    <row r="227" spans="1:10" s="321" customFormat="1" x14ac:dyDescent="0.25">
      <c r="A227" s="266" t="s">
        <v>559</v>
      </c>
      <c r="B227" s="309" t="s">
        <v>1047</v>
      </c>
      <c r="C227" s="269" t="s">
        <v>752</v>
      </c>
      <c r="D227" s="386" t="s">
        <v>445</v>
      </c>
      <c r="E227" s="387" t="s">
        <v>445</v>
      </c>
      <c r="F227" s="325"/>
      <c r="G227" s="325"/>
      <c r="H227" s="390" t="s">
        <v>445</v>
      </c>
      <c r="I227" s="391" t="s">
        <v>445</v>
      </c>
      <c r="J227" s="345"/>
    </row>
    <row r="228" spans="1:10" s="321" customFormat="1" x14ac:dyDescent="0.25">
      <c r="A228" s="266" t="s">
        <v>663</v>
      </c>
      <c r="B228" s="308" t="s">
        <v>669</v>
      </c>
      <c r="C228" s="269" t="s">
        <v>752</v>
      </c>
      <c r="D228" s="386" t="s">
        <v>445</v>
      </c>
      <c r="E228" s="387" t="s">
        <v>445</v>
      </c>
      <c r="F228" s="325"/>
      <c r="G228" s="325"/>
      <c r="H228" s="390" t="s">
        <v>445</v>
      </c>
      <c r="I228" s="391" t="s">
        <v>445</v>
      </c>
      <c r="J228" s="345"/>
    </row>
    <row r="229" spans="1:10" s="321" customFormat="1" x14ac:dyDescent="0.25">
      <c r="A229" s="266" t="s">
        <v>664</v>
      </c>
      <c r="B229" s="308" t="s">
        <v>1097</v>
      </c>
      <c r="C229" s="269" t="s">
        <v>752</v>
      </c>
      <c r="D229" s="386" t="s">
        <v>445</v>
      </c>
      <c r="E229" s="387" t="s">
        <v>445</v>
      </c>
      <c r="F229" s="325"/>
      <c r="G229" s="325"/>
      <c r="H229" s="390" t="s">
        <v>445</v>
      </c>
      <c r="I229" s="391" t="s">
        <v>445</v>
      </c>
      <c r="J229" s="345"/>
    </row>
    <row r="230" spans="1:10" s="321" customFormat="1" x14ac:dyDescent="0.25">
      <c r="A230" s="266" t="s">
        <v>665</v>
      </c>
      <c r="B230" s="309" t="s">
        <v>643</v>
      </c>
      <c r="C230" s="269" t="s">
        <v>752</v>
      </c>
      <c r="D230" s="386" t="s">
        <v>445</v>
      </c>
      <c r="E230" s="387" t="s">
        <v>445</v>
      </c>
      <c r="F230" s="325"/>
      <c r="G230" s="325"/>
      <c r="H230" s="390" t="s">
        <v>445</v>
      </c>
      <c r="I230" s="391" t="s">
        <v>445</v>
      </c>
      <c r="J230" s="345"/>
    </row>
    <row r="231" spans="1:10" s="321" customFormat="1" x14ac:dyDescent="0.25">
      <c r="A231" s="266" t="s">
        <v>666</v>
      </c>
      <c r="B231" s="309" t="s">
        <v>644</v>
      </c>
      <c r="C231" s="269" t="s">
        <v>752</v>
      </c>
      <c r="D231" s="386" t="s">
        <v>445</v>
      </c>
      <c r="E231" s="387" t="s">
        <v>445</v>
      </c>
      <c r="F231" s="325"/>
      <c r="G231" s="325"/>
      <c r="H231" s="390" t="s">
        <v>445</v>
      </c>
      <c r="I231" s="391" t="s">
        <v>445</v>
      </c>
      <c r="J231" s="345"/>
    </row>
    <row r="232" spans="1:10" s="321" customFormat="1" x14ac:dyDescent="0.25">
      <c r="A232" s="266" t="s">
        <v>667</v>
      </c>
      <c r="B232" s="309" t="s">
        <v>1098</v>
      </c>
      <c r="C232" s="269" t="s">
        <v>752</v>
      </c>
      <c r="D232" s="386" t="s">
        <v>445</v>
      </c>
      <c r="E232" s="387" t="s">
        <v>445</v>
      </c>
      <c r="F232" s="325"/>
      <c r="G232" s="325"/>
      <c r="H232" s="390" t="s">
        <v>445</v>
      </c>
      <c r="I232" s="391" t="s">
        <v>445</v>
      </c>
      <c r="J232" s="345"/>
    </row>
    <row r="233" spans="1:10" s="321" customFormat="1" x14ac:dyDescent="0.25">
      <c r="A233" s="366" t="s">
        <v>560</v>
      </c>
      <c r="B233" s="367" t="s">
        <v>1048</v>
      </c>
      <c r="C233" s="368" t="s">
        <v>752</v>
      </c>
      <c r="D233" s="411">
        <v>480</v>
      </c>
      <c r="E233" s="401">
        <v>1636.4368140000001</v>
      </c>
      <c r="G233" s="325"/>
      <c r="H233" s="389">
        <f>E233-D233</f>
        <v>1156.4368140000001</v>
      </c>
      <c r="I233" s="389">
        <f>E233/D233%-100</f>
        <v>240.92433625000007</v>
      </c>
      <c r="J233" s="345"/>
    </row>
    <row r="234" spans="1:10" s="321" customFormat="1" x14ac:dyDescent="0.25">
      <c r="A234" s="266" t="s">
        <v>561</v>
      </c>
      <c r="B234" s="309" t="s">
        <v>1049</v>
      </c>
      <c r="C234" s="269" t="s">
        <v>752</v>
      </c>
      <c r="D234" s="403">
        <v>480</v>
      </c>
      <c r="E234" s="387">
        <v>1634.546</v>
      </c>
      <c r="G234" s="325"/>
      <c r="H234" s="389">
        <f>E234-D234</f>
        <v>1154.546</v>
      </c>
      <c r="I234" s="389">
        <f>E234/D234%-100</f>
        <v>240.53041666666667</v>
      </c>
      <c r="J234" s="345"/>
    </row>
    <row r="235" spans="1:10" s="321" customFormat="1" x14ac:dyDescent="0.25">
      <c r="A235" s="266" t="s">
        <v>1119</v>
      </c>
      <c r="B235" s="308" t="s">
        <v>1096</v>
      </c>
      <c r="C235" s="269" t="s">
        <v>752</v>
      </c>
      <c r="D235" s="403">
        <v>480</v>
      </c>
      <c r="E235" s="387">
        <v>1634.546</v>
      </c>
      <c r="G235" s="325"/>
      <c r="H235" s="389">
        <f>E235-D235</f>
        <v>1154.546</v>
      </c>
      <c r="I235" s="389">
        <f>E235/D235%-100</f>
        <v>240.53041666666667</v>
      </c>
      <c r="J235" s="345"/>
    </row>
    <row r="236" spans="1:10" s="321" customFormat="1" x14ac:dyDescent="0.25">
      <c r="A236" s="266" t="s">
        <v>1120</v>
      </c>
      <c r="B236" s="308" t="s">
        <v>1106</v>
      </c>
      <c r="C236" s="269" t="s">
        <v>752</v>
      </c>
      <c r="D236" s="386" t="s">
        <v>445</v>
      </c>
      <c r="E236" s="387" t="s">
        <v>445</v>
      </c>
      <c r="F236" s="325"/>
      <c r="G236" s="325"/>
      <c r="H236" s="390" t="s">
        <v>445</v>
      </c>
      <c r="I236" s="391" t="s">
        <v>445</v>
      </c>
      <c r="J236" s="345"/>
    </row>
    <row r="237" spans="1:10" s="321" customFormat="1" x14ac:dyDescent="0.25">
      <c r="A237" s="266" t="s">
        <v>1121</v>
      </c>
      <c r="B237" s="308" t="s">
        <v>62</v>
      </c>
      <c r="C237" s="269" t="s">
        <v>752</v>
      </c>
      <c r="D237" s="386" t="s">
        <v>445</v>
      </c>
      <c r="E237" s="387" t="s">
        <v>445</v>
      </c>
      <c r="F237" s="325"/>
      <c r="G237" s="325"/>
      <c r="H237" s="390" t="s">
        <v>445</v>
      </c>
      <c r="I237" s="391" t="s">
        <v>445</v>
      </c>
      <c r="J237" s="345"/>
    </row>
    <row r="238" spans="1:10" s="321" customFormat="1" x14ac:dyDescent="0.25">
      <c r="A238" s="266" t="s">
        <v>562</v>
      </c>
      <c r="B238" s="309" t="s">
        <v>14</v>
      </c>
      <c r="C238" s="269" t="s">
        <v>752</v>
      </c>
      <c r="D238" s="403"/>
      <c r="E238" s="387">
        <v>1.890814</v>
      </c>
      <c r="G238" s="325"/>
      <c r="H238" s="388"/>
      <c r="I238" s="389"/>
      <c r="J238" s="345"/>
    </row>
    <row r="239" spans="1:10" s="321" customFormat="1" x14ac:dyDescent="0.25">
      <c r="A239" s="266" t="s">
        <v>668</v>
      </c>
      <c r="B239" s="309" t="s">
        <v>1099</v>
      </c>
      <c r="C239" s="269" t="s">
        <v>752</v>
      </c>
      <c r="D239" s="386" t="s">
        <v>445</v>
      </c>
      <c r="E239" s="387" t="s">
        <v>445</v>
      </c>
      <c r="F239" s="325"/>
      <c r="G239" s="325"/>
      <c r="H239" s="390" t="s">
        <v>445</v>
      </c>
      <c r="I239" s="391" t="s">
        <v>445</v>
      </c>
      <c r="J239" s="345"/>
    </row>
    <row r="240" spans="1:10" s="321" customFormat="1" ht="31.5" x14ac:dyDescent="0.25">
      <c r="A240" s="266" t="s">
        <v>563</v>
      </c>
      <c r="B240" s="127" t="s">
        <v>1085</v>
      </c>
      <c r="C240" s="269" t="s">
        <v>752</v>
      </c>
      <c r="D240" s="412">
        <v>183.75065600000016</v>
      </c>
      <c r="E240" s="404">
        <v>334.23185999999941</v>
      </c>
      <c r="G240" s="325"/>
      <c r="H240" s="388"/>
      <c r="I240" s="389"/>
      <c r="J240" s="345"/>
    </row>
    <row r="241" spans="1:10" s="321" customFormat="1" ht="31.5" x14ac:dyDescent="0.25">
      <c r="A241" s="266" t="s">
        <v>564</v>
      </c>
      <c r="B241" s="127" t="s">
        <v>1100</v>
      </c>
      <c r="C241" s="269" t="s">
        <v>752</v>
      </c>
      <c r="D241" s="412">
        <v>-244.94200000000001</v>
      </c>
      <c r="E241" s="404">
        <v>-316.41284000000002</v>
      </c>
      <c r="G241" s="325"/>
      <c r="H241" s="388"/>
      <c r="I241" s="389"/>
      <c r="J241" s="345"/>
    </row>
    <row r="242" spans="1:10" s="321" customFormat="1" x14ac:dyDescent="0.25">
      <c r="A242" s="266" t="s">
        <v>670</v>
      </c>
      <c r="B242" s="309" t="s">
        <v>1101</v>
      </c>
      <c r="C242" s="269" t="s">
        <v>752</v>
      </c>
      <c r="D242" s="386" t="s">
        <v>445</v>
      </c>
      <c r="E242" s="387" t="s">
        <v>445</v>
      </c>
      <c r="F242" s="325"/>
      <c r="G242" s="325"/>
      <c r="H242" s="390" t="s">
        <v>445</v>
      </c>
      <c r="I242" s="391" t="s">
        <v>445</v>
      </c>
      <c r="J242" s="345"/>
    </row>
    <row r="243" spans="1:10" s="321" customFormat="1" x14ac:dyDescent="0.25">
      <c r="A243" s="266" t="s">
        <v>671</v>
      </c>
      <c r="B243" s="309" t="s">
        <v>50</v>
      </c>
      <c r="C243" s="269" t="s">
        <v>752</v>
      </c>
      <c r="D243" s="386" t="s">
        <v>445</v>
      </c>
      <c r="E243" s="387" t="s">
        <v>445</v>
      </c>
      <c r="F243" s="325"/>
      <c r="G243" s="325"/>
      <c r="H243" s="390" t="s">
        <v>445</v>
      </c>
      <c r="I243" s="391" t="s">
        <v>445</v>
      </c>
      <c r="J243" s="345"/>
    </row>
    <row r="244" spans="1:10" s="321" customFormat="1" ht="31.5" x14ac:dyDescent="0.25">
      <c r="A244" s="266" t="s">
        <v>565</v>
      </c>
      <c r="B244" s="127" t="s">
        <v>1102</v>
      </c>
      <c r="C244" s="269" t="s">
        <v>752</v>
      </c>
      <c r="D244" s="412">
        <v>72.446000000000026</v>
      </c>
      <c r="E244" s="404">
        <v>-18.432913999999982</v>
      </c>
      <c r="G244" s="325"/>
      <c r="H244" s="388"/>
      <c r="I244" s="389"/>
      <c r="J244" s="345"/>
    </row>
    <row r="245" spans="1:10" s="321" customFormat="1" ht="31.5" x14ac:dyDescent="0.25">
      <c r="A245" s="266" t="s">
        <v>832</v>
      </c>
      <c r="B245" s="309" t="s">
        <v>869</v>
      </c>
      <c r="C245" s="269" t="s">
        <v>752</v>
      </c>
      <c r="D245" s="412">
        <v>70</v>
      </c>
      <c r="E245" s="404">
        <v>-20.5</v>
      </c>
      <c r="G245" s="325"/>
      <c r="H245" s="388"/>
      <c r="I245" s="389"/>
      <c r="J245" s="345"/>
    </row>
    <row r="246" spans="1:10" s="321" customFormat="1" x14ac:dyDescent="0.25">
      <c r="A246" s="266" t="s">
        <v>833</v>
      </c>
      <c r="B246" s="309" t="s">
        <v>831</v>
      </c>
      <c r="C246" s="269" t="s">
        <v>752</v>
      </c>
      <c r="D246" s="386" t="s">
        <v>445</v>
      </c>
      <c r="E246" s="387" t="s">
        <v>445</v>
      </c>
      <c r="F246" s="325"/>
      <c r="G246" s="325"/>
      <c r="H246" s="390" t="s">
        <v>445</v>
      </c>
      <c r="I246" s="391" t="s">
        <v>445</v>
      </c>
      <c r="J246" s="345"/>
    </row>
    <row r="247" spans="1:10" s="321" customFormat="1" x14ac:dyDescent="0.25">
      <c r="A247" s="266" t="s">
        <v>566</v>
      </c>
      <c r="B247" s="127" t="s">
        <v>69</v>
      </c>
      <c r="C247" s="269" t="s">
        <v>752</v>
      </c>
      <c r="D247" s="386" t="s">
        <v>445</v>
      </c>
      <c r="E247" s="387" t="s">
        <v>445</v>
      </c>
      <c r="F247" s="325"/>
      <c r="G247" s="325"/>
      <c r="H247" s="390" t="s">
        <v>445</v>
      </c>
      <c r="I247" s="391" t="s">
        <v>445</v>
      </c>
      <c r="J247" s="345"/>
    </row>
    <row r="248" spans="1:10" s="321" customFormat="1" ht="31.5" x14ac:dyDescent="0.25">
      <c r="A248" s="266" t="s">
        <v>567</v>
      </c>
      <c r="B248" s="127" t="s">
        <v>1086</v>
      </c>
      <c r="C248" s="269" t="s">
        <v>752</v>
      </c>
      <c r="D248" s="412">
        <v>11.254656000000182</v>
      </c>
      <c r="E248" s="404">
        <v>-0.61389400000058458</v>
      </c>
      <c r="G248" s="325"/>
      <c r="H248" s="388"/>
      <c r="I248" s="389"/>
      <c r="J248" s="345"/>
    </row>
    <row r="249" spans="1:10" s="321" customFormat="1" x14ac:dyDescent="0.25">
      <c r="A249" s="266" t="s">
        <v>568</v>
      </c>
      <c r="B249" s="127" t="s">
        <v>6</v>
      </c>
      <c r="C249" s="269" t="s">
        <v>752</v>
      </c>
      <c r="D249" s="403">
        <v>39.204000000000001</v>
      </c>
      <c r="E249" s="387">
        <v>39.204000000000001</v>
      </c>
      <c r="F249" s="325">
        <v>39.204597489999998</v>
      </c>
      <c r="G249" s="325"/>
      <c r="H249" s="388"/>
      <c r="I249" s="389"/>
      <c r="J249" s="345"/>
    </row>
    <row r="250" spans="1:10" s="321" customFormat="1" ht="16.5" thickBot="1" x14ac:dyDescent="0.3">
      <c r="A250" s="268" t="s">
        <v>569</v>
      </c>
      <c r="B250" s="327" t="s">
        <v>7</v>
      </c>
      <c r="C250" s="281" t="s">
        <v>752</v>
      </c>
      <c r="D250" s="403">
        <v>50.458656000000182</v>
      </c>
      <c r="E250" s="403">
        <v>38.590105999999416</v>
      </c>
      <c r="F250" s="325">
        <v>38.593671000000001</v>
      </c>
      <c r="G250" s="325"/>
      <c r="H250" s="347"/>
      <c r="I250" s="344"/>
      <c r="J250" s="345"/>
    </row>
    <row r="251" spans="1:10" s="321" customFormat="1" x14ac:dyDescent="0.25">
      <c r="A251" s="286" t="s">
        <v>572</v>
      </c>
      <c r="B251" s="287" t="s">
        <v>870</v>
      </c>
      <c r="C251" s="282" t="s">
        <v>288</v>
      </c>
      <c r="D251" s="399"/>
      <c r="E251" s="405"/>
      <c r="G251" s="325"/>
      <c r="H251" s="345"/>
      <c r="I251" s="344"/>
      <c r="J251" s="345"/>
    </row>
    <row r="252" spans="1:10" s="321" customFormat="1" x14ac:dyDescent="0.25">
      <c r="A252" s="266" t="s">
        <v>573</v>
      </c>
      <c r="B252" s="309" t="s">
        <v>1050</v>
      </c>
      <c r="C252" s="269" t="s">
        <v>752</v>
      </c>
      <c r="D252" s="386" t="s">
        <v>445</v>
      </c>
      <c r="E252" s="387">
        <v>158.12</v>
      </c>
      <c r="G252" s="325"/>
      <c r="H252" s="390" t="s">
        <v>445</v>
      </c>
      <c r="I252" s="391" t="s">
        <v>445</v>
      </c>
      <c r="J252" s="345"/>
    </row>
    <row r="253" spans="1:10" s="321" customFormat="1" ht="31.5" outlineLevel="1" x14ac:dyDescent="0.25">
      <c r="A253" s="266" t="s">
        <v>672</v>
      </c>
      <c r="B253" s="308" t="s">
        <v>1051</v>
      </c>
      <c r="C253" s="269" t="s">
        <v>752</v>
      </c>
      <c r="D253" s="386" t="s">
        <v>445</v>
      </c>
      <c r="E253" s="387" t="s">
        <v>445</v>
      </c>
      <c r="F253" s="325"/>
      <c r="G253" s="325"/>
      <c r="H253" s="390" t="s">
        <v>445</v>
      </c>
      <c r="I253" s="391" t="s">
        <v>445</v>
      </c>
      <c r="J253" s="345"/>
    </row>
    <row r="254" spans="1:10" s="321" customFormat="1" outlineLevel="1" x14ac:dyDescent="0.25">
      <c r="A254" s="266" t="s">
        <v>673</v>
      </c>
      <c r="B254" s="308" t="s">
        <v>63</v>
      </c>
      <c r="C254" s="269" t="s">
        <v>752</v>
      </c>
      <c r="D254" s="386" t="s">
        <v>445</v>
      </c>
      <c r="E254" s="387" t="s">
        <v>445</v>
      </c>
      <c r="F254" s="325"/>
      <c r="G254" s="325"/>
      <c r="H254" s="390" t="s">
        <v>445</v>
      </c>
      <c r="I254" s="391" t="s">
        <v>445</v>
      </c>
      <c r="J254" s="345"/>
    </row>
    <row r="255" spans="1:10" s="321" customFormat="1" ht="31.5" outlineLevel="1" x14ac:dyDescent="0.25">
      <c r="A255" s="266" t="s">
        <v>897</v>
      </c>
      <c r="B255" s="308" t="s">
        <v>908</v>
      </c>
      <c r="C255" s="269" t="s">
        <v>752</v>
      </c>
      <c r="D255" s="386" t="s">
        <v>445</v>
      </c>
      <c r="E255" s="387" t="s">
        <v>445</v>
      </c>
      <c r="F255" s="325"/>
      <c r="G255" s="325"/>
      <c r="H255" s="390" t="s">
        <v>445</v>
      </c>
      <c r="I255" s="391" t="s">
        <v>445</v>
      </c>
      <c r="J255" s="345"/>
    </row>
    <row r="256" spans="1:10" s="321" customFormat="1" outlineLevel="1" x14ac:dyDescent="0.25">
      <c r="A256" s="266" t="s">
        <v>898</v>
      </c>
      <c r="B256" s="309" t="s">
        <v>63</v>
      </c>
      <c r="C256" s="269" t="s">
        <v>752</v>
      </c>
      <c r="D256" s="386" t="s">
        <v>445</v>
      </c>
      <c r="E256" s="387" t="s">
        <v>445</v>
      </c>
      <c r="F256" s="325"/>
      <c r="G256" s="325"/>
      <c r="H256" s="390" t="s">
        <v>445</v>
      </c>
      <c r="I256" s="391" t="s">
        <v>445</v>
      </c>
      <c r="J256" s="345"/>
    </row>
    <row r="257" spans="1:10" s="321" customFormat="1" ht="31.5" outlineLevel="1" x14ac:dyDescent="0.25">
      <c r="A257" s="266" t="s">
        <v>899</v>
      </c>
      <c r="B257" s="308" t="s">
        <v>905</v>
      </c>
      <c r="C257" s="269" t="s">
        <v>752</v>
      </c>
      <c r="D257" s="386" t="s">
        <v>445</v>
      </c>
      <c r="E257" s="387" t="s">
        <v>445</v>
      </c>
      <c r="F257" s="325"/>
      <c r="G257" s="325"/>
      <c r="H257" s="390" t="s">
        <v>445</v>
      </c>
      <c r="I257" s="391" t="s">
        <v>445</v>
      </c>
      <c r="J257" s="345"/>
    </row>
    <row r="258" spans="1:10" s="321" customFormat="1" outlineLevel="1" x14ac:dyDescent="0.25">
      <c r="A258" s="266" t="s">
        <v>900</v>
      </c>
      <c r="B258" s="309" t="s">
        <v>63</v>
      </c>
      <c r="C258" s="269" t="s">
        <v>752</v>
      </c>
      <c r="D258" s="386" t="s">
        <v>445</v>
      </c>
      <c r="E258" s="387" t="s">
        <v>445</v>
      </c>
      <c r="F258" s="325"/>
      <c r="G258" s="325"/>
      <c r="H258" s="390" t="s">
        <v>445</v>
      </c>
      <c r="I258" s="391" t="s">
        <v>445</v>
      </c>
      <c r="J258" s="345"/>
    </row>
    <row r="259" spans="1:10" s="321" customFormat="1" ht="31.5" outlineLevel="1" x14ac:dyDescent="0.25">
      <c r="A259" s="266" t="s">
        <v>1006</v>
      </c>
      <c r="B259" s="308" t="s">
        <v>890</v>
      </c>
      <c r="C259" s="269" t="s">
        <v>752</v>
      </c>
      <c r="D259" s="386" t="s">
        <v>445</v>
      </c>
      <c r="E259" s="387" t="s">
        <v>445</v>
      </c>
      <c r="F259" s="325"/>
      <c r="G259" s="325"/>
      <c r="H259" s="390" t="s">
        <v>445</v>
      </c>
      <c r="I259" s="391" t="s">
        <v>445</v>
      </c>
      <c r="J259" s="345"/>
    </row>
    <row r="260" spans="1:10" s="321" customFormat="1" outlineLevel="1" x14ac:dyDescent="0.25">
      <c r="A260" s="266" t="s">
        <v>1007</v>
      </c>
      <c r="B260" s="309" t="s">
        <v>63</v>
      </c>
      <c r="C260" s="269" t="s">
        <v>752</v>
      </c>
      <c r="D260" s="386" t="s">
        <v>445</v>
      </c>
      <c r="E260" s="387" t="s">
        <v>445</v>
      </c>
      <c r="F260" s="325"/>
      <c r="G260" s="325"/>
      <c r="H260" s="390" t="s">
        <v>445</v>
      </c>
      <c r="I260" s="391" t="s">
        <v>445</v>
      </c>
      <c r="J260" s="345"/>
    </row>
    <row r="261" spans="1:10" s="321" customFormat="1" outlineLevel="1" x14ac:dyDescent="0.25">
      <c r="A261" s="266" t="s">
        <v>674</v>
      </c>
      <c r="B261" s="308" t="s">
        <v>1076</v>
      </c>
      <c r="C261" s="269" t="s">
        <v>752</v>
      </c>
      <c r="D261" s="386" t="s">
        <v>445</v>
      </c>
      <c r="E261" s="387" t="s">
        <v>445</v>
      </c>
      <c r="F261" s="325"/>
      <c r="G261" s="325"/>
      <c r="H261" s="390" t="s">
        <v>445</v>
      </c>
      <c r="I261" s="391" t="s">
        <v>445</v>
      </c>
      <c r="J261" s="345"/>
    </row>
    <row r="262" spans="1:10" s="321" customFormat="1" outlineLevel="1" x14ac:dyDescent="0.25">
      <c r="A262" s="266" t="s">
        <v>675</v>
      </c>
      <c r="B262" s="308" t="s">
        <v>63</v>
      </c>
      <c r="C262" s="269" t="s">
        <v>752</v>
      </c>
      <c r="D262" s="386" t="s">
        <v>445</v>
      </c>
      <c r="E262" s="387" t="s">
        <v>445</v>
      </c>
      <c r="F262" s="325"/>
      <c r="G262" s="325"/>
      <c r="H262" s="390" t="s">
        <v>445</v>
      </c>
      <c r="I262" s="391" t="s">
        <v>445</v>
      </c>
      <c r="J262" s="345"/>
    </row>
    <row r="263" spans="1:10" s="321" customFormat="1" x14ac:dyDescent="0.25">
      <c r="A263" s="266" t="s">
        <v>781</v>
      </c>
      <c r="B263" s="308" t="s">
        <v>749</v>
      </c>
      <c r="C263" s="269" t="s">
        <v>752</v>
      </c>
      <c r="D263" s="386" t="s">
        <v>445</v>
      </c>
      <c r="E263" s="387">
        <v>114.74</v>
      </c>
      <c r="G263" s="325"/>
      <c r="H263" s="390" t="s">
        <v>445</v>
      </c>
      <c r="I263" s="391" t="s">
        <v>445</v>
      </c>
      <c r="J263" s="345"/>
    </row>
    <row r="264" spans="1:10" s="321" customFormat="1" x14ac:dyDescent="0.25">
      <c r="A264" s="266" t="s">
        <v>782</v>
      </c>
      <c r="B264" s="308" t="s">
        <v>63</v>
      </c>
      <c r="C264" s="269" t="s">
        <v>752</v>
      </c>
      <c r="D264" s="386" t="s">
        <v>445</v>
      </c>
      <c r="E264" s="387">
        <v>12.13</v>
      </c>
      <c r="G264" s="325"/>
      <c r="H264" s="390" t="s">
        <v>445</v>
      </c>
      <c r="I264" s="391" t="s">
        <v>445</v>
      </c>
      <c r="J264" s="345"/>
    </row>
    <row r="265" spans="1:10" s="321" customFormat="1" outlineLevel="1" x14ac:dyDescent="0.25">
      <c r="A265" s="266" t="s">
        <v>783</v>
      </c>
      <c r="B265" s="308" t="s">
        <v>1070</v>
      </c>
      <c r="C265" s="269" t="s">
        <v>752</v>
      </c>
      <c r="D265" s="386" t="s">
        <v>445</v>
      </c>
      <c r="E265" s="387" t="s">
        <v>445</v>
      </c>
      <c r="F265" s="325"/>
      <c r="G265" s="325"/>
      <c r="H265" s="390" t="s">
        <v>445</v>
      </c>
      <c r="I265" s="391" t="s">
        <v>445</v>
      </c>
      <c r="J265" s="345"/>
    </row>
    <row r="266" spans="1:10" s="321" customFormat="1" outlineLevel="1" x14ac:dyDescent="0.25">
      <c r="A266" s="266" t="s">
        <v>784</v>
      </c>
      <c r="B266" s="308" t="s">
        <v>63</v>
      </c>
      <c r="C266" s="269" t="s">
        <v>752</v>
      </c>
      <c r="D266" s="386" t="s">
        <v>445</v>
      </c>
      <c r="E266" s="387" t="s">
        <v>445</v>
      </c>
      <c r="F266" s="325"/>
      <c r="G266" s="325"/>
      <c r="H266" s="390" t="s">
        <v>445</v>
      </c>
      <c r="I266" s="391" t="s">
        <v>445</v>
      </c>
      <c r="J266" s="345"/>
    </row>
    <row r="267" spans="1:10" s="321" customFormat="1" x14ac:dyDescent="0.25">
      <c r="A267" s="266" t="s">
        <v>785</v>
      </c>
      <c r="B267" s="308" t="s">
        <v>750</v>
      </c>
      <c r="C267" s="269" t="s">
        <v>752</v>
      </c>
      <c r="D267" s="386" t="s">
        <v>445</v>
      </c>
      <c r="E267" s="387" t="s">
        <v>445</v>
      </c>
      <c r="F267" s="325"/>
      <c r="G267" s="325"/>
      <c r="H267" s="390" t="s">
        <v>445</v>
      </c>
      <c r="I267" s="391" t="s">
        <v>445</v>
      </c>
      <c r="J267" s="345"/>
    </row>
    <row r="268" spans="1:10" s="321" customFormat="1" x14ac:dyDescent="0.25">
      <c r="A268" s="266" t="s">
        <v>786</v>
      </c>
      <c r="B268" s="308" t="s">
        <v>63</v>
      </c>
      <c r="C268" s="269" t="s">
        <v>752</v>
      </c>
      <c r="D268" s="386" t="s">
        <v>445</v>
      </c>
      <c r="E268" s="387" t="s">
        <v>445</v>
      </c>
      <c r="F268" s="325"/>
      <c r="G268" s="325"/>
      <c r="H268" s="390" t="s">
        <v>445</v>
      </c>
      <c r="I268" s="391" t="s">
        <v>445</v>
      </c>
      <c r="J268" s="345"/>
    </row>
    <row r="269" spans="1:10" s="321" customFormat="1" x14ac:dyDescent="0.25">
      <c r="A269" s="266" t="s">
        <v>1124</v>
      </c>
      <c r="B269" s="308" t="s">
        <v>751</v>
      </c>
      <c r="C269" s="269" t="s">
        <v>752</v>
      </c>
      <c r="D269" s="386" t="s">
        <v>445</v>
      </c>
      <c r="E269" s="387" t="s">
        <v>445</v>
      </c>
      <c r="F269" s="325"/>
      <c r="G269" s="325"/>
      <c r="H269" s="390" t="s">
        <v>445</v>
      </c>
      <c r="I269" s="391" t="s">
        <v>445</v>
      </c>
      <c r="J269" s="345"/>
    </row>
    <row r="270" spans="1:10" s="321" customFormat="1" x14ac:dyDescent="0.25">
      <c r="A270" s="266" t="s">
        <v>787</v>
      </c>
      <c r="B270" s="308" t="s">
        <v>63</v>
      </c>
      <c r="C270" s="269" t="s">
        <v>752</v>
      </c>
      <c r="D270" s="386" t="s">
        <v>445</v>
      </c>
      <c r="E270" s="387" t="s">
        <v>445</v>
      </c>
      <c r="F270" s="325"/>
      <c r="G270" s="325"/>
      <c r="H270" s="390" t="s">
        <v>445</v>
      </c>
      <c r="I270" s="391" t="s">
        <v>445</v>
      </c>
      <c r="J270" s="345"/>
    </row>
    <row r="271" spans="1:10" s="321" customFormat="1" outlineLevel="1" x14ac:dyDescent="0.25">
      <c r="A271" s="266" t="s">
        <v>901</v>
      </c>
      <c r="B271" s="308" t="s">
        <v>1077</v>
      </c>
      <c r="C271" s="269" t="s">
        <v>752</v>
      </c>
      <c r="D271" s="386" t="s">
        <v>445</v>
      </c>
      <c r="E271" s="387" t="s">
        <v>445</v>
      </c>
      <c r="F271" s="325"/>
      <c r="G271" s="325"/>
      <c r="H271" s="390" t="s">
        <v>445</v>
      </c>
      <c r="I271" s="391" t="s">
        <v>445</v>
      </c>
      <c r="J271" s="345"/>
    </row>
    <row r="272" spans="1:10" s="321" customFormat="1" outlineLevel="1" x14ac:dyDescent="0.25">
      <c r="A272" s="266" t="s">
        <v>788</v>
      </c>
      <c r="B272" s="308" t="s">
        <v>63</v>
      </c>
      <c r="C272" s="269" t="s">
        <v>752</v>
      </c>
      <c r="D272" s="386" t="s">
        <v>445</v>
      </c>
      <c r="E272" s="387" t="s">
        <v>445</v>
      </c>
      <c r="F272" s="325"/>
      <c r="G272" s="325"/>
      <c r="H272" s="390" t="s">
        <v>445</v>
      </c>
      <c r="I272" s="391" t="s">
        <v>445</v>
      </c>
      <c r="J272" s="345"/>
    </row>
    <row r="273" spans="1:10" s="321" customFormat="1" ht="31.5" outlineLevel="1" x14ac:dyDescent="0.25">
      <c r="A273" s="266" t="s">
        <v>789</v>
      </c>
      <c r="B273" s="308" t="s">
        <v>1052</v>
      </c>
      <c r="C273" s="269" t="s">
        <v>752</v>
      </c>
      <c r="D273" s="386" t="s">
        <v>445</v>
      </c>
      <c r="E273" s="387" t="s">
        <v>445</v>
      </c>
      <c r="F273" s="325"/>
      <c r="G273" s="325"/>
      <c r="H273" s="390" t="s">
        <v>445</v>
      </c>
      <c r="I273" s="391" t="s">
        <v>445</v>
      </c>
      <c r="J273" s="345"/>
    </row>
    <row r="274" spans="1:10" s="321" customFormat="1" outlineLevel="1" x14ac:dyDescent="0.25">
      <c r="A274" s="266" t="s">
        <v>790</v>
      </c>
      <c r="B274" s="308" t="s">
        <v>63</v>
      </c>
      <c r="C274" s="269" t="s">
        <v>752</v>
      </c>
      <c r="D274" s="386" t="s">
        <v>445</v>
      </c>
      <c r="E274" s="387" t="s">
        <v>445</v>
      </c>
      <c r="F274" s="325"/>
      <c r="G274" s="325"/>
      <c r="H274" s="390" t="s">
        <v>445</v>
      </c>
      <c r="I274" s="391" t="s">
        <v>445</v>
      </c>
      <c r="J274" s="345"/>
    </row>
    <row r="275" spans="1:10" s="321" customFormat="1" outlineLevel="1" x14ac:dyDescent="0.25">
      <c r="A275" s="266" t="s">
        <v>1008</v>
      </c>
      <c r="B275" s="308" t="s">
        <v>646</v>
      </c>
      <c r="C275" s="269" t="s">
        <v>752</v>
      </c>
      <c r="D275" s="386" t="s">
        <v>445</v>
      </c>
      <c r="E275" s="387" t="s">
        <v>445</v>
      </c>
      <c r="F275" s="325"/>
      <c r="G275" s="325"/>
      <c r="H275" s="390" t="s">
        <v>445</v>
      </c>
      <c r="I275" s="391" t="s">
        <v>445</v>
      </c>
      <c r="J275" s="345"/>
    </row>
    <row r="276" spans="1:10" s="321" customFormat="1" outlineLevel="1" x14ac:dyDescent="0.25">
      <c r="A276" s="266" t="s">
        <v>1010</v>
      </c>
      <c r="B276" s="309" t="s">
        <v>63</v>
      </c>
      <c r="C276" s="269" t="s">
        <v>752</v>
      </c>
      <c r="D276" s="386" t="s">
        <v>445</v>
      </c>
      <c r="E276" s="387" t="s">
        <v>445</v>
      </c>
      <c r="F276" s="325"/>
      <c r="G276" s="325"/>
      <c r="H276" s="390" t="s">
        <v>445</v>
      </c>
      <c r="I276" s="391" t="s">
        <v>445</v>
      </c>
      <c r="J276" s="345"/>
    </row>
    <row r="277" spans="1:10" s="321" customFormat="1" outlineLevel="1" x14ac:dyDescent="0.25">
      <c r="A277" s="266" t="s">
        <v>1009</v>
      </c>
      <c r="B277" s="308" t="s">
        <v>634</v>
      </c>
      <c r="C277" s="269" t="s">
        <v>752</v>
      </c>
      <c r="D277" s="386" t="s">
        <v>445</v>
      </c>
      <c r="E277" s="387" t="s">
        <v>445</v>
      </c>
      <c r="F277" s="325"/>
      <c r="G277" s="325"/>
      <c r="H277" s="390" t="s">
        <v>445</v>
      </c>
      <c r="I277" s="391" t="s">
        <v>445</v>
      </c>
      <c r="J277" s="345"/>
    </row>
    <row r="278" spans="1:10" s="321" customFormat="1" outlineLevel="1" x14ac:dyDescent="0.25">
      <c r="A278" s="266" t="s">
        <v>1011</v>
      </c>
      <c r="B278" s="309" t="s">
        <v>63</v>
      </c>
      <c r="C278" s="269" t="s">
        <v>752</v>
      </c>
      <c r="D278" s="386" t="s">
        <v>445</v>
      </c>
      <c r="E278" s="387" t="s">
        <v>445</v>
      </c>
      <c r="F278" s="325"/>
      <c r="G278" s="325"/>
      <c r="H278" s="390" t="s">
        <v>445</v>
      </c>
      <c r="I278" s="391" t="s">
        <v>445</v>
      </c>
      <c r="J278" s="345"/>
    </row>
    <row r="279" spans="1:10" s="321" customFormat="1" x14ac:dyDescent="0.25">
      <c r="A279" s="266" t="s">
        <v>791</v>
      </c>
      <c r="B279" s="308" t="s">
        <v>799</v>
      </c>
      <c r="C279" s="269" t="s">
        <v>752</v>
      </c>
      <c r="D279" s="386" t="s">
        <v>445</v>
      </c>
      <c r="E279" s="387">
        <v>43.38000000000001</v>
      </c>
      <c r="G279" s="325"/>
      <c r="H279" s="390" t="s">
        <v>445</v>
      </c>
      <c r="I279" s="391" t="s">
        <v>445</v>
      </c>
      <c r="J279" s="345"/>
    </row>
    <row r="280" spans="1:10" s="321" customFormat="1" x14ac:dyDescent="0.25">
      <c r="A280" s="266" t="s">
        <v>792</v>
      </c>
      <c r="B280" s="308" t="s">
        <v>63</v>
      </c>
      <c r="C280" s="269" t="s">
        <v>752</v>
      </c>
      <c r="D280" s="386" t="s">
        <v>445</v>
      </c>
      <c r="E280" s="387">
        <v>37.729999999999997</v>
      </c>
      <c r="G280" s="325"/>
      <c r="H280" s="390" t="s">
        <v>445</v>
      </c>
      <c r="I280" s="391" t="s">
        <v>445</v>
      </c>
      <c r="J280" s="345"/>
    </row>
    <row r="281" spans="1:10" s="321" customFormat="1" x14ac:dyDescent="0.25">
      <c r="A281" s="266" t="s">
        <v>574</v>
      </c>
      <c r="B281" s="309" t="s">
        <v>1053</v>
      </c>
      <c r="C281" s="269" t="s">
        <v>752</v>
      </c>
      <c r="D281" s="386" t="s">
        <v>445</v>
      </c>
      <c r="E281" s="387">
        <v>396.42</v>
      </c>
      <c r="G281" s="325"/>
      <c r="H281" s="390" t="s">
        <v>445</v>
      </c>
      <c r="I281" s="391" t="s">
        <v>445</v>
      </c>
      <c r="J281" s="345"/>
    </row>
    <row r="282" spans="1:10" s="321" customFormat="1" outlineLevel="1" x14ac:dyDescent="0.25">
      <c r="A282" s="266" t="s">
        <v>676</v>
      </c>
      <c r="B282" s="308" t="s">
        <v>570</v>
      </c>
      <c r="C282" s="269" t="s">
        <v>752</v>
      </c>
      <c r="D282" s="386" t="s">
        <v>445</v>
      </c>
      <c r="E282" s="387" t="s">
        <v>445</v>
      </c>
      <c r="F282" s="325"/>
      <c r="G282" s="325"/>
      <c r="H282" s="390" t="s">
        <v>445</v>
      </c>
      <c r="I282" s="391" t="s">
        <v>445</v>
      </c>
      <c r="J282" s="345"/>
    </row>
    <row r="283" spans="1:10" s="321" customFormat="1" outlineLevel="1" x14ac:dyDescent="0.25">
      <c r="A283" s="266" t="s">
        <v>677</v>
      </c>
      <c r="B283" s="308" t="s">
        <v>63</v>
      </c>
      <c r="C283" s="269" t="s">
        <v>752</v>
      </c>
      <c r="D283" s="386" t="s">
        <v>445</v>
      </c>
      <c r="E283" s="387" t="s">
        <v>445</v>
      </c>
      <c r="F283" s="325"/>
      <c r="G283" s="325"/>
      <c r="H283" s="390" t="s">
        <v>445</v>
      </c>
      <c r="I283" s="391" t="s">
        <v>445</v>
      </c>
      <c r="J283" s="345"/>
    </row>
    <row r="284" spans="1:10" s="321" customFormat="1" x14ac:dyDescent="0.25">
      <c r="A284" s="266" t="s">
        <v>678</v>
      </c>
      <c r="B284" s="308" t="s">
        <v>1054</v>
      </c>
      <c r="C284" s="269" t="s">
        <v>752</v>
      </c>
      <c r="D284" s="386" t="s">
        <v>445</v>
      </c>
      <c r="E284" s="387">
        <v>46.4</v>
      </c>
      <c r="G284" s="325"/>
      <c r="H284" s="390" t="s">
        <v>445</v>
      </c>
      <c r="I284" s="391" t="s">
        <v>445</v>
      </c>
      <c r="J284" s="345"/>
    </row>
    <row r="285" spans="1:10" s="321" customFormat="1" x14ac:dyDescent="0.25">
      <c r="A285" s="266" t="s">
        <v>680</v>
      </c>
      <c r="B285" s="308" t="s">
        <v>641</v>
      </c>
      <c r="C285" s="269" t="s">
        <v>752</v>
      </c>
      <c r="D285" s="386" t="s">
        <v>445</v>
      </c>
      <c r="E285" s="387" t="s">
        <v>445</v>
      </c>
      <c r="F285" s="325"/>
      <c r="G285" s="325"/>
      <c r="H285" s="390" t="s">
        <v>445</v>
      </c>
      <c r="I285" s="391" t="s">
        <v>445</v>
      </c>
      <c r="J285" s="345"/>
    </row>
    <row r="286" spans="1:10" s="321" customFormat="1" x14ac:dyDescent="0.25">
      <c r="A286" s="266" t="s">
        <v>681</v>
      </c>
      <c r="B286" s="309" t="s">
        <v>63</v>
      </c>
      <c r="C286" s="269" t="s">
        <v>752</v>
      </c>
      <c r="D286" s="386" t="s">
        <v>445</v>
      </c>
      <c r="E286" s="387" t="s">
        <v>445</v>
      </c>
      <c r="F286" s="325"/>
      <c r="G286" s="325"/>
      <c r="H286" s="390" t="s">
        <v>445</v>
      </c>
      <c r="I286" s="391" t="s">
        <v>445</v>
      </c>
      <c r="J286" s="345"/>
    </row>
    <row r="287" spans="1:10" s="321" customFormat="1" x14ac:dyDescent="0.25">
      <c r="A287" s="266" t="s">
        <v>682</v>
      </c>
      <c r="B287" s="308" t="s">
        <v>702</v>
      </c>
      <c r="C287" s="269" t="s">
        <v>752</v>
      </c>
      <c r="D287" s="386" t="s">
        <v>445</v>
      </c>
      <c r="E287" s="387">
        <v>46.4</v>
      </c>
      <c r="G287" s="325"/>
      <c r="H287" s="390" t="s">
        <v>445</v>
      </c>
      <c r="I287" s="391" t="s">
        <v>445</v>
      </c>
      <c r="J287" s="345"/>
    </row>
    <row r="288" spans="1:10" s="321" customFormat="1" x14ac:dyDescent="0.25">
      <c r="A288" s="266" t="s">
        <v>683</v>
      </c>
      <c r="B288" s="309" t="s">
        <v>63</v>
      </c>
      <c r="C288" s="269" t="s">
        <v>752</v>
      </c>
      <c r="D288" s="386" t="s">
        <v>445</v>
      </c>
      <c r="E288" s="387" t="s">
        <v>445</v>
      </c>
      <c r="F288" s="325"/>
      <c r="G288" s="325"/>
      <c r="H288" s="390" t="s">
        <v>445</v>
      </c>
      <c r="I288" s="391" t="s">
        <v>445</v>
      </c>
      <c r="J288" s="345"/>
    </row>
    <row r="289" spans="1:10" s="321" customFormat="1" ht="31.5" x14ac:dyDescent="0.25">
      <c r="A289" s="266" t="s">
        <v>679</v>
      </c>
      <c r="B289" s="308" t="s">
        <v>910</v>
      </c>
      <c r="C289" s="269" t="s">
        <v>752</v>
      </c>
      <c r="D289" s="386" t="s">
        <v>445</v>
      </c>
      <c r="E289" s="387" t="s">
        <v>445</v>
      </c>
      <c r="F289" s="325"/>
      <c r="G289" s="325"/>
      <c r="H289" s="390" t="s">
        <v>445</v>
      </c>
      <c r="I289" s="391" t="s">
        <v>445</v>
      </c>
      <c r="J289" s="345"/>
    </row>
    <row r="290" spans="1:10" s="321" customFormat="1" x14ac:dyDescent="0.25">
      <c r="A290" s="266" t="s">
        <v>684</v>
      </c>
      <c r="B290" s="308" t="s">
        <v>63</v>
      </c>
      <c r="C290" s="269" t="s">
        <v>752</v>
      </c>
      <c r="D290" s="386" t="s">
        <v>445</v>
      </c>
      <c r="E290" s="387" t="s">
        <v>445</v>
      </c>
      <c r="F290" s="325"/>
      <c r="G290" s="325"/>
      <c r="H290" s="390" t="s">
        <v>445</v>
      </c>
      <c r="I290" s="391" t="s">
        <v>445</v>
      </c>
      <c r="J290" s="345"/>
    </row>
    <row r="291" spans="1:10" s="321" customFormat="1" x14ac:dyDescent="0.25">
      <c r="A291" s="266" t="s">
        <v>685</v>
      </c>
      <c r="B291" s="308" t="s">
        <v>703</v>
      </c>
      <c r="C291" s="269" t="s">
        <v>752</v>
      </c>
      <c r="D291" s="386" t="s">
        <v>445</v>
      </c>
      <c r="E291" s="387" t="s">
        <v>445</v>
      </c>
      <c r="F291" s="325"/>
      <c r="G291" s="325"/>
      <c r="H291" s="390" t="s">
        <v>445</v>
      </c>
      <c r="I291" s="391" t="s">
        <v>445</v>
      </c>
      <c r="J291" s="345"/>
    </row>
    <row r="292" spans="1:10" s="321" customFormat="1" x14ac:dyDescent="0.25">
      <c r="A292" s="266" t="s">
        <v>690</v>
      </c>
      <c r="B292" s="308" t="s">
        <v>63</v>
      </c>
      <c r="C292" s="269" t="s">
        <v>752</v>
      </c>
      <c r="D292" s="386" t="s">
        <v>445</v>
      </c>
      <c r="E292" s="387" t="s">
        <v>445</v>
      </c>
      <c r="F292" s="325"/>
      <c r="G292" s="325"/>
      <c r="H292" s="390" t="s">
        <v>445</v>
      </c>
      <c r="I292" s="391" t="s">
        <v>445</v>
      </c>
      <c r="J292" s="345"/>
    </row>
    <row r="293" spans="1:10" s="321" customFormat="1" x14ac:dyDescent="0.25">
      <c r="A293" s="266" t="s">
        <v>686</v>
      </c>
      <c r="B293" s="308" t="s">
        <v>704</v>
      </c>
      <c r="C293" s="269" t="s">
        <v>752</v>
      </c>
      <c r="D293" s="386" t="s">
        <v>445</v>
      </c>
      <c r="E293" s="387">
        <v>31.683</v>
      </c>
      <c r="F293" s="325"/>
      <c r="G293" s="325"/>
      <c r="H293" s="390" t="s">
        <v>445</v>
      </c>
      <c r="I293" s="391" t="s">
        <v>445</v>
      </c>
      <c r="J293" s="345"/>
    </row>
    <row r="294" spans="1:10" s="321" customFormat="1" x14ac:dyDescent="0.25">
      <c r="A294" s="266" t="s">
        <v>691</v>
      </c>
      <c r="B294" s="308" t="s">
        <v>63</v>
      </c>
      <c r="C294" s="269" t="s">
        <v>752</v>
      </c>
      <c r="D294" s="386" t="s">
        <v>445</v>
      </c>
      <c r="E294" s="387" t="s">
        <v>445</v>
      </c>
      <c r="F294" s="325"/>
      <c r="G294" s="325"/>
      <c r="H294" s="390" t="s">
        <v>445</v>
      </c>
      <c r="I294" s="391" t="s">
        <v>445</v>
      </c>
      <c r="J294" s="345"/>
    </row>
    <row r="295" spans="1:10" s="321" customFormat="1" x14ac:dyDescent="0.25">
      <c r="A295" s="266" t="s">
        <v>687</v>
      </c>
      <c r="B295" s="308" t="s">
        <v>705</v>
      </c>
      <c r="C295" s="269" t="s">
        <v>752</v>
      </c>
      <c r="D295" s="386" t="s">
        <v>445</v>
      </c>
      <c r="E295" s="387">
        <v>117.08</v>
      </c>
      <c r="G295" s="325"/>
      <c r="H295" s="390" t="s">
        <v>445</v>
      </c>
      <c r="I295" s="391" t="s">
        <v>445</v>
      </c>
      <c r="J295" s="345"/>
    </row>
    <row r="296" spans="1:10" s="321" customFormat="1" x14ac:dyDescent="0.25">
      <c r="A296" s="266" t="s">
        <v>692</v>
      </c>
      <c r="B296" s="308" t="s">
        <v>63</v>
      </c>
      <c r="C296" s="269" t="s">
        <v>752</v>
      </c>
      <c r="D296" s="386" t="s">
        <v>445</v>
      </c>
      <c r="E296" s="387" t="s">
        <v>445</v>
      </c>
      <c r="F296" s="325"/>
      <c r="G296" s="325"/>
      <c r="H296" s="390" t="s">
        <v>445</v>
      </c>
      <c r="I296" s="391" t="s">
        <v>445</v>
      </c>
      <c r="J296" s="345"/>
    </row>
    <row r="297" spans="1:10" s="321" customFormat="1" x14ac:dyDescent="0.25">
      <c r="A297" s="266" t="s">
        <v>688</v>
      </c>
      <c r="B297" s="308" t="s">
        <v>706</v>
      </c>
      <c r="C297" s="269" t="s">
        <v>752</v>
      </c>
      <c r="D297" s="386" t="s">
        <v>445</v>
      </c>
      <c r="E297" s="387">
        <v>133.66999999999999</v>
      </c>
      <c r="G297" s="325"/>
      <c r="H297" s="390" t="s">
        <v>445</v>
      </c>
      <c r="I297" s="391" t="s">
        <v>445</v>
      </c>
      <c r="J297" s="345"/>
    </row>
    <row r="298" spans="1:10" s="321" customFormat="1" x14ac:dyDescent="0.25">
      <c r="A298" s="266" t="s">
        <v>693</v>
      </c>
      <c r="B298" s="308" t="s">
        <v>63</v>
      </c>
      <c r="C298" s="269" t="s">
        <v>752</v>
      </c>
      <c r="D298" s="386" t="s">
        <v>445</v>
      </c>
      <c r="E298" s="387" t="s">
        <v>445</v>
      </c>
      <c r="F298" s="325"/>
      <c r="G298" s="325"/>
      <c r="H298" s="390" t="s">
        <v>445</v>
      </c>
      <c r="I298" s="391" t="s">
        <v>445</v>
      </c>
      <c r="J298" s="345"/>
    </row>
    <row r="299" spans="1:10" s="321" customFormat="1" ht="31.5" x14ac:dyDescent="0.25">
      <c r="A299" s="266" t="s">
        <v>689</v>
      </c>
      <c r="B299" s="308" t="s">
        <v>737</v>
      </c>
      <c r="C299" s="269" t="s">
        <v>752</v>
      </c>
      <c r="D299" s="386" t="s">
        <v>445</v>
      </c>
      <c r="E299" s="387" t="s">
        <v>445</v>
      </c>
      <c r="F299" s="325"/>
      <c r="G299" s="325"/>
      <c r="H299" s="390" t="s">
        <v>445</v>
      </c>
      <c r="I299" s="391" t="s">
        <v>445</v>
      </c>
      <c r="J299" s="345"/>
    </row>
    <row r="300" spans="1:10" s="321" customFormat="1" x14ac:dyDescent="0.25">
      <c r="A300" s="266" t="s">
        <v>694</v>
      </c>
      <c r="B300" s="308" t="s">
        <v>63</v>
      </c>
      <c r="C300" s="269" t="s">
        <v>752</v>
      </c>
      <c r="D300" s="386" t="s">
        <v>445</v>
      </c>
      <c r="E300" s="387" t="s">
        <v>445</v>
      </c>
      <c r="F300" s="325"/>
      <c r="G300" s="325"/>
      <c r="H300" s="390" t="s">
        <v>445</v>
      </c>
      <c r="I300" s="391" t="s">
        <v>445</v>
      </c>
      <c r="J300" s="345"/>
    </row>
    <row r="301" spans="1:10" s="321" customFormat="1" x14ac:dyDescent="0.25">
      <c r="A301" s="266" t="s">
        <v>920</v>
      </c>
      <c r="B301" s="308" t="s">
        <v>921</v>
      </c>
      <c r="C301" s="269" t="s">
        <v>752</v>
      </c>
      <c r="D301" s="386" t="s">
        <v>445</v>
      </c>
      <c r="E301" s="387">
        <v>67.587000000000074</v>
      </c>
      <c r="G301" s="325"/>
      <c r="H301" s="390" t="s">
        <v>445</v>
      </c>
      <c r="I301" s="391" t="s">
        <v>445</v>
      </c>
      <c r="J301" s="345"/>
    </row>
    <row r="302" spans="1:10" s="321" customFormat="1" x14ac:dyDescent="0.25">
      <c r="A302" s="266" t="s">
        <v>922</v>
      </c>
      <c r="B302" s="308" t="s">
        <v>63</v>
      </c>
      <c r="C302" s="269" t="s">
        <v>752</v>
      </c>
      <c r="D302" s="386" t="s">
        <v>445</v>
      </c>
      <c r="E302" s="387" t="s">
        <v>445</v>
      </c>
      <c r="F302" s="325"/>
      <c r="G302" s="325"/>
      <c r="H302" s="390" t="s">
        <v>445</v>
      </c>
      <c r="I302" s="391" t="s">
        <v>445</v>
      </c>
      <c r="J302" s="345"/>
    </row>
    <row r="303" spans="1:10" s="321" customFormat="1" ht="31.5" x14ac:dyDescent="0.25">
      <c r="A303" s="266" t="s">
        <v>575</v>
      </c>
      <c r="B303" s="309" t="s">
        <v>1055</v>
      </c>
      <c r="C303" s="269" t="s">
        <v>33</v>
      </c>
      <c r="D303" s="392">
        <v>1.0025112576593913</v>
      </c>
      <c r="E303" s="406">
        <v>1.0096627892724011</v>
      </c>
      <c r="G303" s="325"/>
      <c r="H303" s="390" t="s">
        <v>445</v>
      </c>
      <c r="I303" s="391" t="s">
        <v>445</v>
      </c>
      <c r="J303" s="345"/>
    </row>
    <row r="304" spans="1:10" s="321" customFormat="1" outlineLevel="1" x14ac:dyDescent="0.25">
      <c r="A304" s="266" t="s">
        <v>695</v>
      </c>
      <c r="B304" s="308" t="s">
        <v>959</v>
      </c>
      <c r="C304" s="269" t="s">
        <v>33</v>
      </c>
      <c r="D304" s="386" t="s">
        <v>445</v>
      </c>
      <c r="E304" s="387" t="s">
        <v>445</v>
      </c>
      <c r="F304" s="325"/>
      <c r="G304" s="325"/>
      <c r="H304" s="390" t="s">
        <v>445</v>
      </c>
      <c r="I304" s="391" t="s">
        <v>445</v>
      </c>
      <c r="J304" s="345"/>
    </row>
    <row r="305" spans="1:10" s="321" customFormat="1" ht="31.5" outlineLevel="1" x14ac:dyDescent="0.25">
      <c r="A305" s="266" t="s">
        <v>925</v>
      </c>
      <c r="B305" s="308" t="s">
        <v>960</v>
      </c>
      <c r="C305" s="269" t="s">
        <v>33</v>
      </c>
      <c r="D305" s="386" t="s">
        <v>445</v>
      </c>
      <c r="E305" s="387" t="s">
        <v>445</v>
      </c>
      <c r="F305" s="325"/>
      <c r="G305" s="325"/>
      <c r="H305" s="390" t="s">
        <v>445</v>
      </c>
      <c r="I305" s="391" t="s">
        <v>445</v>
      </c>
      <c r="J305" s="345"/>
    </row>
    <row r="306" spans="1:10" s="321" customFormat="1" ht="31.5" outlineLevel="1" x14ac:dyDescent="0.25">
      <c r="A306" s="266" t="s">
        <v>926</v>
      </c>
      <c r="B306" s="308" t="s">
        <v>961</v>
      </c>
      <c r="C306" s="269" t="s">
        <v>33</v>
      </c>
      <c r="D306" s="386" t="s">
        <v>445</v>
      </c>
      <c r="E306" s="387" t="s">
        <v>445</v>
      </c>
      <c r="F306" s="325"/>
      <c r="G306" s="325"/>
      <c r="H306" s="390" t="s">
        <v>445</v>
      </c>
      <c r="I306" s="391" t="s">
        <v>445</v>
      </c>
      <c r="J306" s="345"/>
    </row>
    <row r="307" spans="1:10" s="321" customFormat="1" ht="31.5" outlineLevel="1" x14ac:dyDescent="0.25">
      <c r="A307" s="266" t="s">
        <v>1012</v>
      </c>
      <c r="B307" s="308" t="s">
        <v>962</v>
      </c>
      <c r="C307" s="269" t="s">
        <v>33</v>
      </c>
      <c r="D307" s="386" t="s">
        <v>445</v>
      </c>
      <c r="E307" s="387" t="s">
        <v>445</v>
      </c>
      <c r="F307" s="325"/>
      <c r="G307" s="325"/>
      <c r="H307" s="390" t="s">
        <v>445</v>
      </c>
      <c r="I307" s="391" t="s">
        <v>445</v>
      </c>
      <c r="J307" s="345"/>
    </row>
    <row r="308" spans="1:10" s="321" customFormat="1" outlineLevel="1" x14ac:dyDescent="0.25">
      <c r="A308" s="266" t="s">
        <v>696</v>
      </c>
      <c r="B308" s="308" t="s">
        <v>1078</v>
      </c>
      <c r="C308" s="269" t="s">
        <v>33</v>
      </c>
      <c r="D308" s="386" t="s">
        <v>445</v>
      </c>
      <c r="E308" s="387" t="s">
        <v>445</v>
      </c>
      <c r="F308" s="325"/>
      <c r="G308" s="325"/>
      <c r="H308" s="390" t="s">
        <v>445</v>
      </c>
      <c r="I308" s="391" t="s">
        <v>445</v>
      </c>
      <c r="J308" s="345"/>
    </row>
    <row r="309" spans="1:10" s="321" customFormat="1" x14ac:dyDescent="0.25">
      <c r="A309" s="266" t="s">
        <v>697</v>
      </c>
      <c r="B309" s="308" t="s">
        <v>963</v>
      </c>
      <c r="C309" s="269" t="s">
        <v>33</v>
      </c>
      <c r="D309" s="393">
        <v>1.0025112576593913</v>
      </c>
      <c r="E309" s="407">
        <v>0.99392567365580053</v>
      </c>
      <c r="G309" s="325"/>
      <c r="H309" s="390" t="s">
        <v>445</v>
      </c>
      <c r="I309" s="391" t="s">
        <v>445</v>
      </c>
      <c r="J309" s="345"/>
    </row>
    <row r="310" spans="1:10" s="321" customFormat="1" outlineLevel="1" x14ac:dyDescent="0.25">
      <c r="A310" s="266" t="s">
        <v>698</v>
      </c>
      <c r="B310" s="308" t="s">
        <v>1071</v>
      </c>
      <c r="C310" s="269"/>
      <c r="D310" s="386" t="s">
        <v>445</v>
      </c>
      <c r="E310" s="387" t="s">
        <v>445</v>
      </c>
      <c r="F310" s="325"/>
      <c r="G310" s="325"/>
      <c r="H310" s="390" t="s">
        <v>445</v>
      </c>
      <c r="I310" s="391" t="s">
        <v>445</v>
      </c>
      <c r="J310" s="345"/>
    </row>
    <row r="311" spans="1:10" s="321" customFormat="1" x14ac:dyDescent="0.25">
      <c r="A311" s="266" t="s">
        <v>699</v>
      </c>
      <c r="B311" s="308" t="s">
        <v>964</v>
      </c>
      <c r="C311" s="269" t="s">
        <v>33</v>
      </c>
      <c r="D311" s="386" t="s">
        <v>445</v>
      </c>
      <c r="E311" s="387" t="s">
        <v>445</v>
      </c>
      <c r="F311" s="325"/>
      <c r="G311" s="325"/>
      <c r="H311" s="390" t="s">
        <v>445</v>
      </c>
      <c r="I311" s="391" t="s">
        <v>445</v>
      </c>
      <c r="J311" s="345"/>
    </row>
    <row r="312" spans="1:10" s="321" customFormat="1" outlineLevel="1" x14ac:dyDescent="0.25">
      <c r="A312" s="266" t="s">
        <v>700</v>
      </c>
      <c r="B312" s="308" t="s">
        <v>1079</v>
      </c>
      <c r="C312" s="269" t="s">
        <v>33</v>
      </c>
      <c r="D312" s="386" t="s">
        <v>445</v>
      </c>
      <c r="E312" s="387" t="s">
        <v>445</v>
      </c>
      <c r="F312" s="325"/>
      <c r="G312" s="325"/>
      <c r="H312" s="390" t="s">
        <v>445</v>
      </c>
      <c r="I312" s="391" t="s">
        <v>445</v>
      </c>
      <c r="J312" s="345"/>
    </row>
    <row r="313" spans="1:10" s="321" customFormat="1" ht="31.5" outlineLevel="1" x14ac:dyDescent="0.25">
      <c r="A313" s="266" t="s">
        <v>701</v>
      </c>
      <c r="B313" s="308" t="s">
        <v>1056</v>
      </c>
      <c r="C313" s="269" t="s">
        <v>33</v>
      </c>
      <c r="D313" s="386" t="s">
        <v>445</v>
      </c>
      <c r="E313" s="387" t="s">
        <v>445</v>
      </c>
      <c r="F313" s="325"/>
      <c r="G313" s="325"/>
      <c r="H313" s="390" t="s">
        <v>445</v>
      </c>
      <c r="I313" s="391" t="s">
        <v>445</v>
      </c>
      <c r="J313" s="345"/>
    </row>
    <row r="314" spans="1:10" s="321" customFormat="1" outlineLevel="1" x14ac:dyDescent="0.25">
      <c r="A314" s="266" t="s">
        <v>1122</v>
      </c>
      <c r="B314" s="308" t="s">
        <v>646</v>
      </c>
      <c r="C314" s="269" t="s">
        <v>33</v>
      </c>
      <c r="D314" s="386" t="s">
        <v>445</v>
      </c>
      <c r="E314" s="387" t="s">
        <v>445</v>
      </c>
      <c r="F314" s="325"/>
      <c r="G314" s="325"/>
      <c r="H314" s="390" t="s">
        <v>445</v>
      </c>
      <c r="I314" s="391" t="s">
        <v>445</v>
      </c>
      <c r="J314" s="345"/>
    </row>
    <row r="315" spans="1:10" s="321" customFormat="1" ht="16.5" outlineLevel="1" thickBot="1" x14ac:dyDescent="0.3">
      <c r="A315" s="267" t="s">
        <v>1123</v>
      </c>
      <c r="B315" s="311" t="s">
        <v>634</v>
      </c>
      <c r="C315" s="270" t="s">
        <v>33</v>
      </c>
      <c r="D315" s="386" t="s">
        <v>445</v>
      </c>
      <c r="E315" s="387" t="s">
        <v>445</v>
      </c>
      <c r="F315" s="325"/>
      <c r="G315" s="325"/>
      <c r="H315" s="390" t="s">
        <v>445</v>
      </c>
      <c r="I315" s="391" t="s">
        <v>445</v>
      </c>
      <c r="J315" s="345"/>
    </row>
    <row r="316" spans="1:10" s="321" customFormat="1" ht="19.5" thickBot="1" x14ac:dyDescent="0.3">
      <c r="A316" s="473" t="s">
        <v>571</v>
      </c>
      <c r="B316" s="474"/>
      <c r="C316" s="474"/>
      <c r="D316" s="474"/>
      <c r="E316" s="474"/>
      <c r="F316" s="474"/>
      <c r="G316" s="474"/>
      <c r="H316" s="474"/>
      <c r="I316" s="474"/>
      <c r="J316" s="475"/>
    </row>
    <row r="317" spans="1:10" ht="31.5" outlineLevel="1" x14ac:dyDescent="0.25">
      <c r="A317" s="286" t="s">
        <v>576</v>
      </c>
      <c r="B317" s="287" t="s">
        <v>611</v>
      </c>
      <c r="C317" s="282" t="s">
        <v>288</v>
      </c>
      <c r="D317" s="290" t="s">
        <v>594</v>
      </c>
      <c r="E317" s="375" t="s">
        <v>594</v>
      </c>
      <c r="G317" s="325"/>
      <c r="H317" s="348"/>
      <c r="I317" s="344"/>
      <c r="J317" s="348"/>
    </row>
    <row r="318" spans="1:10" outlineLevel="1" x14ac:dyDescent="0.25">
      <c r="A318" s="266" t="s">
        <v>577</v>
      </c>
      <c r="B318" s="309" t="s">
        <v>612</v>
      </c>
      <c r="C318" s="269" t="s">
        <v>36</v>
      </c>
      <c r="D318" s="386" t="s">
        <v>445</v>
      </c>
      <c r="E318" s="387" t="s">
        <v>445</v>
      </c>
      <c r="F318" s="325"/>
      <c r="G318" s="325"/>
      <c r="H318" s="390" t="s">
        <v>445</v>
      </c>
      <c r="I318" s="391" t="s">
        <v>445</v>
      </c>
      <c r="J318" s="348"/>
    </row>
    <row r="319" spans="1:10" outlineLevel="1" x14ac:dyDescent="0.25">
      <c r="A319" s="266" t="s">
        <v>578</v>
      </c>
      <c r="B319" s="309" t="s">
        <v>613</v>
      </c>
      <c r="C319" s="269" t="s">
        <v>614</v>
      </c>
      <c r="D319" s="386" t="s">
        <v>445</v>
      </c>
      <c r="E319" s="387" t="s">
        <v>445</v>
      </c>
      <c r="F319" s="325"/>
      <c r="G319" s="325"/>
      <c r="H319" s="390" t="s">
        <v>445</v>
      </c>
      <c r="I319" s="391" t="s">
        <v>445</v>
      </c>
      <c r="J319" s="348"/>
    </row>
    <row r="320" spans="1:10" outlineLevel="1" x14ac:dyDescent="0.25">
      <c r="A320" s="266" t="s">
        <v>579</v>
      </c>
      <c r="B320" s="309" t="s">
        <v>615</v>
      </c>
      <c r="C320" s="269" t="s">
        <v>36</v>
      </c>
      <c r="D320" s="386" t="s">
        <v>445</v>
      </c>
      <c r="E320" s="387" t="s">
        <v>445</v>
      </c>
      <c r="F320" s="325"/>
      <c r="G320" s="325"/>
      <c r="H320" s="390" t="s">
        <v>445</v>
      </c>
      <c r="I320" s="391" t="s">
        <v>445</v>
      </c>
      <c r="J320" s="348"/>
    </row>
    <row r="321" spans="1:10" outlineLevel="1" x14ac:dyDescent="0.25">
      <c r="A321" s="266" t="s">
        <v>580</v>
      </c>
      <c r="B321" s="309" t="s">
        <v>617</v>
      </c>
      <c r="C321" s="269" t="s">
        <v>614</v>
      </c>
      <c r="D321" s="386" t="s">
        <v>445</v>
      </c>
      <c r="E321" s="387" t="s">
        <v>445</v>
      </c>
      <c r="F321" s="325"/>
      <c r="G321" s="325"/>
      <c r="H321" s="390" t="s">
        <v>445</v>
      </c>
      <c r="I321" s="391" t="s">
        <v>445</v>
      </c>
      <c r="J321" s="348"/>
    </row>
    <row r="322" spans="1:10" outlineLevel="1" x14ac:dyDescent="0.25">
      <c r="A322" s="266" t="s">
        <v>582</v>
      </c>
      <c r="B322" s="309" t="s">
        <v>616</v>
      </c>
      <c r="C322" s="269" t="s">
        <v>193</v>
      </c>
      <c r="D322" s="386" t="s">
        <v>445</v>
      </c>
      <c r="E322" s="387" t="s">
        <v>445</v>
      </c>
      <c r="F322" s="325"/>
      <c r="G322" s="325"/>
      <c r="H322" s="390" t="s">
        <v>445</v>
      </c>
      <c r="I322" s="391" t="s">
        <v>445</v>
      </c>
      <c r="J322" s="348"/>
    </row>
    <row r="323" spans="1:10" outlineLevel="1" x14ac:dyDescent="0.25">
      <c r="A323" s="266" t="s">
        <v>707</v>
      </c>
      <c r="B323" s="309" t="s">
        <v>581</v>
      </c>
      <c r="C323" s="269" t="s">
        <v>288</v>
      </c>
      <c r="D323" s="290" t="s">
        <v>594</v>
      </c>
      <c r="E323" s="375" t="s">
        <v>594</v>
      </c>
      <c r="G323" s="325"/>
      <c r="H323" s="348"/>
      <c r="I323" s="344"/>
      <c r="J323" s="348"/>
    </row>
    <row r="324" spans="1:10" outlineLevel="1" x14ac:dyDescent="0.25">
      <c r="A324" s="266" t="s">
        <v>708</v>
      </c>
      <c r="B324" s="308" t="s">
        <v>584</v>
      </c>
      <c r="C324" s="269" t="s">
        <v>193</v>
      </c>
      <c r="D324" s="386" t="s">
        <v>445</v>
      </c>
      <c r="E324" s="387" t="s">
        <v>445</v>
      </c>
      <c r="F324" s="325"/>
      <c r="G324" s="325"/>
      <c r="H324" s="390" t="s">
        <v>445</v>
      </c>
      <c r="I324" s="391" t="s">
        <v>445</v>
      </c>
      <c r="J324" s="348"/>
    </row>
    <row r="325" spans="1:10" outlineLevel="1" x14ac:dyDescent="0.25">
      <c r="A325" s="266" t="s">
        <v>709</v>
      </c>
      <c r="B325" s="308" t="s">
        <v>583</v>
      </c>
      <c r="C325" s="269" t="s">
        <v>37</v>
      </c>
      <c r="D325" s="386" t="s">
        <v>445</v>
      </c>
      <c r="E325" s="387" t="s">
        <v>445</v>
      </c>
      <c r="F325" s="325"/>
      <c r="G325" s="325"/>
      <c r="H325" s="390" t="s">
        <v>445</v>
      </c>
      <c r="I325" s="391" t="s">
        <v>445</v>
      </c>
      <c r="J325" s="348"/>
    </row>
    <row r="326" spans="1:10" outlineLevel="1" x14ac:dyDescent="0.25">
      <c r="A326" s="266" t="s">
        <v>710</v>
      </c>
      <c r="B326" s="309" t="s">
        <v>915</v>
      </c>
      <c r="C326" s="269" t="s">
        <v>288</v>
      </c>
      <c r="D326" s="290" t="s">
        <v>594</v>
      </c>
      <c r="E326" s="375" t="s">
        <v>594</v>
      </c>
      <c r="G326" s="325"/>
      <c r="H326" s="348"/>
      <c r="I326" s="344"/>
      <c r="J326" s="348"/>
    </row>
    <row r="327" spans="1:10" outlineLevel="1" x14ac:dyDescent="0.25">
      <c r="A327" s="266" t="s">
        <v>711</v>
      </c>
      <c r="B327" s="308" t="s">
        <v>584</v>
      </c>
      <c r="C327" s="269" t="s">
        <v>193</v>
      </c>
      <c r="D327" s="386" t="s">
        <v>445</v>
      </c>
      <c r="E327" s="387" t="s">
        <v>445</v>
      </c>
      <c r="F327" s="325"/>
      <c r="G327" s="325"/>
      <c r="H327" s="390" t="s">
        <v>445</v>
      </c>
      <c r="I327" s="391" t="s">
        <v>445</v>
      </c>
      <c r="J327" s="348"/>
    </row>
    <row r="328" spans="1:10" outlineLevel="1" x14ac:dyDescent="0.25">
      <c r="A328" s="266" t="s">
        <v>712</v>
      </c>
      <c r="B328" s="308" t="s">
        <v>585</v>
      </c>
      <c r="C328" s="269" t="s">
        <v>36</v>
      </c>
      <c r="D328" s="386" t="s">
        <v>445</v>
      </c>
      <c r="E328" s="387" t="s">
        <v>445</v>
      </c>
      <c r="F328" s="325"/>
      <c r="G328" s="325"/>
      <c r="H328" s="390" t="s">
        <v>445</v>
      </c>
      <c r="I328" s="391" t="s">
        <v>445</v>
      </c>
      <c r="J328" s="348"/>
    </row>
    <row r="329" spans="1:10" outlineLevel="1" x14ac:dyDescent="0.25">
      <c r="A329" s="266" t="s">
        <v>713</v>
      </c>
      <c r="B329" s="308" t="s">
        <v>583</v>
      </c>
      <c r="C329" s="269" t="s">
        <v>37</v>
      </c>
      <c r="D329" s="386" t="s">
        <v>445</v>
      </c>
      <c r="E329" s="387" t="s">
        <v>445</v>
      </c>
      <c r="F329" s="325"/>
      <c r="G329" s="325"/>
      <c r="H329" s="390" t="s">
        <v>445</v>
      </c>
      <c r="I329" s="391" t="s">
        <v>445</v>
      </c>
      <c r="J329" s="348"/>
    </row>
    <row r="330" spans="1:10" outlineLevel="1" x14ac:dyDescent="0.25">
      <c r="A330" s="266" t="s">
        <v>714</v>
      </c>
      <c r="B330" s="309" t="s">
        <v>34</v>
      </c>
      <c r="C330" s="269" t="s">
        <v>288</v>
      </c>
      <c r="D330" s="290" t="s">
        <v>594</v>
      </c>
      <c r="E330" s="375" t="s">
        <v>594</v>
      </c>
      <c r="G330" s="325"/>
      <c r="H330" s="348"/>
      <c r="I330" s="344"/>
      <c r="J330" s="348"/>
    </row>
    <row r="331" spans="1:10" outlineLevel="1" x14ac:dyDescent="0.25">
      <c r="A331" s="266" t="s">
        <v>715</v>
      </c>
      <c r="B331" s="308" t="s">
        <v>584</v>
      </c>
      <c r="C331" s="269" t="s">
        <v>193</v>
      </c>
      <c r="D331" s="386" t="s">
        <v>445</v>
      </c>
      <c r="E331" s="387" t="s">
        <v>445</v>
      </c>
      <c r="F331" s="325"/>
      <c r="G331" s="325"/>
      <c r="H331" s="390" t="s">
        <v>445</v>
      </c>
      <c r="I331" s="391" t="s">
        <v>445</v>
      </c>
      <c r="J331" s="348"/>
    </row>
    <row r="332" spans="1:10" outlineLevel="1" x14ac:dyDescent="0.25">
      <c r="A332" s="266" t="s">
        <v>716</v>
      </c>
      <c r="B332" s="308" t="s">
        <v>583</v>
      </c>
      <c r="C332" s="269" t="s">
        <v>37</v>
      </c>
      <c r="D332" s="386" t="s">
        <v>445</v>
      </c>
      <c r="E332" s="387" t="s">
        <v>445</v>
      </c>
      <c r="F332" s="325"/>
      <c r="G332" s="325"/>
      <c r="H332" s="390" t="s">
        <v>445</v>
      </c>
      <c r="I332" s="391" t="s">
        <v>445</v>
      </c>
      <c r="J332" s="348"/>
    </row>
    <row r="333" spans="1:10" outlineLevel="1" x14ac:dyDescent="0.25">
      <c r="A333" s="266" t="s">
        <v>717</v>
      </c>
      <c r="B333" s="309" t="s">
        <v>35</v>
      </c>
      <c r="C333" s="269" t="s">
        <v>288</v>
      </c>
      <c r="D333" s="290" t="s">
        <v>594</v>
      </c>
      <c r="E333" s="375" t="s">
        <v>594</v>
      </c>
      <c r="G333" s="325"/>
      <c r="H333" s="348"/>
      <c r="I333" s="344"/>
      <c r="J333" s="348"/>
    </row>
    <row r="334" spans="1:10" outlineLevel="1" x14ac:dyDescent="0.25">
      <c r="A334" s="266" t="s">
        <v>718</v>
      </c>
      <c r="B334" s="308" t="s">
        <v>584</v>
      </c>
      <c r="C334" s="269" t="s">
        <v>193</v>
      </c>
      <c r="D334" s="386" t="s">
        <v>445</v>
      </c>
      <c r="E334" s="387" t="s">
        <v>445</v>
      </c>
      <c r="F334" s="325"/>
      <c r="G334" s="325"/>
      <c r="H334" s="390" t="s">
        <v>445</v>
      </c>
      <c r="I334" s="391" t="s">
        <v>445</v>
      </c>
      <c r="J334" s="348"/>
    </row>
    <row r="335" spans="1:10" outlineLevel="1" x14ac:dyDescent="0.25">
      <c r="A335" s="266" t="s">
        <v>719</v>
      </c>
      <c r="B335" s="308" t="s">
        <v>585</v>
      </c>
      <c r="C335" s="269" t="s">
        <v>36</v>
      </c>
      <c r="D335" s="386" t="s">
        <v>445</v>
      </c>
      <c r="E335" s="387" t="s">
        <v>445</v>
      </c>
      <c r="F335" s="325"/>
      <c r="G335" s="325"/>
      <c r="H335" s="390" t="s">
        <v>445</v>
      </c>
      <c r="I335" s="391" t="s">
        <v>445</v>
      </c>
      <c r="J335" s="348"/>
    </row>
    <row r="336" spans="1:10" outlineLevel="1" x14ac:dyDescent="0.25">
      <c r="A336" s="266" t="s">
        <v>720</v>
      </c>
      <c r="B336" s="308" t="s">
        <v>583</v>
      </c>
      <c r="C336" s="269" t="s">
        <v>37</v>
      </c>
      <c r="D336" s="386" t="s">
        <v>445</v>
      </c>
      <c r="E336" s="387" t="s">
        <v>445</v>
      </c>
      <c r="F336" s="325"/>
      <c r="G336" s="325"/>
      <c r="H336" s="390" t="s">
        <v>445</v>
      </c>
      <c r="I336" s="391" t="s">
        <v>445</v>
      </c>
      <c r="J336" s="348"/>
    </row>
    <row r="337" spans="1:10" x14ac:dyDescent="0.25">
      <c r="A337" s="288" t="s">
        <v>586</v>
      </c>
      <c r="B337" s="292" t="s">
        <v>618</v>
      </c>
      <c r="C337" s="289" t="s">
        <v>288</v>
      </c>
      <c r="D337" s="293" t="s">
        <v>594</v>
      </c>
      <c r="E337" s="376" t="s">
        <v>594</v>
      </c>
      <c r="G337" s="325"/>
      <c r="H337" s="348"/>
      <c r="I337" s="344"/>
      <c r="J337" s="348"/>
    </row>
    <row r="338" spans="1:10" ht="31.5" x14ac:dyDescent="0.25">
      <c r="A338" s="266" t="s">
        <v>588</v>
      </c>
      <c r="B338" s="309" t="s">
        <v>1057</v>
      </c>
      <c r="C338" s="269" t="s">
        <v>193</v>
      </c>
      <c r="D338" s="454">
        <v>1481.18</v>
      </c>
      <c r="E338" s="450">
        <v>1478.93</v>
      </c>
      <c r="G338" s="325"/>
      <c r="H338" s="391">
        <f>E338-D338</f>
        <v>-2.25</v>
      </c>
      <c r="I338" s="391">
        <f>E338/D338%-100</f>
        <v>-0.15190591285326605</v>
      </c>
      <c r="J338" s="348"/>
    </row>
    <row r="339" spans="1:10" ht="31.5" x14ac:dyDescent="0.25">
      <c r="A339" s="266" t="s">
        <v>721</v>
      </c>
      <c r="B339" s="308" t="s">
        <v>1058</v>
      </c>
      <c r="C339" s="269" t="s">
        <v>193</v>
      </c>
      <c r="D339" s="386" t="s">
        <v>445</v>
      </c>
      <c r="E339" s="387" t="s">
        <v>445</v>
      </c>
      <c r="F339" s="325"/>
      <c r="G339" s="325"/>
      <c r="H339" s="390" t="s">
        <v>445</v>
      </c>
      <c r="I339" s="391" t="s">
        <v>445</v>
      </c>
      <c r="J339" s="348"/>
    </row>
    <row r="340" spans="1:10" x14ac:dyDescent="0.25">
      <c r="A340" s="266" t="s">
        <v>912</v>
      </c>
      <c r="B340" s="308" t="s">
        <v>965</v>
      </c>
      <c r="C340" s="269" t="s">
        <v>193</v>
      </c>
      <c r="D340" s="386" t="s">
        <v>445</v>
      </c>
      <c r="E340" s="387" t="s">
        <v>445</v>
      </c>
      <c r="F340" s="325"/>
      <c r="G340" s="325"/>
      <c r="H340" s="390" t="s">
        <v>445</v>
      </c>
      <c r="I340" s="391" t="s">
        <v>445</v>
      </c>
      <c r="J340" s="348"/>
    </row>
    <row r="341" spans="1:10" x14ac:dyDescent="0.25">
      <c r="A341" s="266" t="s">
        <v>911</v>
      </c>
      <c r="B341" s="308" t="s">
        <v>966</v>
      </c>
      <c r="C341" s="269" t="s">
        <v>193</v>
      </c>
      <c r="D341" s="386" t="s">
        <v>445</v>
      </c>
      <c r="E341" s="387" t="s">
        <v>445</v>
      </c>
      <c r="F341" s="325"/>
      <c r="G341" s="325"/>
      <c r="H341" s="390" t="s">
        <v>445</v>
      </c>
      <c r="I341" s="391" t="s">
        <v>445</v>
      </c>
      <c r="J341" s="348"/>
    </row>
    <row r="342" spans="1:10" ht="31.5" x14ac:dyDescent="0.25">
      <c r="A342" s="266" t="s">
        <v>878</v>
      </c>
      <c r="B342" s="309" t="s">
        <v>1013</v>
      </c>
      <c r="C342" s="269" t="s">
        <v>193</v>
      </c>
      <c r="D342" s="454">
        <v>248.14</v>
      </c>
      <c r="E342" s="450">
        <v>220.53970000000001</v>
      </c>
      <c r="G342" s="325"/>
      <c r="H342" s="391">
        <f>E342-D342</f>
        <v>-27.600299999999976</v>
      </c>
      <c r="I342" s="391">
        <f>E342/D342%-100</f>
        <v>-11.122874183928417</v>
      </c>
      <c r="J342" s="348"/>
    </row>
    <row r="343" spans="1:10" ht="17.25" customHeight="1" x14ac:dyDescent="0.25">
      <c r="A343" s="266" t="s">
        <v>879</v>
      </c>
      <c r="B343" s="309" t="s">
        <v>1059</v>
      </c>
      <c r="C343" s="269" t="s">
        <v>36</v>
      </c>
      <c r="D343" s="454">
        <v>240.5</v>
      </c>
      <c r="E343" s="450">
        <v>240.5</v>
      </c>
      <c r="G343" s="325"/>
      <c r="H343" s="389">
        <f>E343-D343</f>
        <v>0</v>
      </c>
      <c r="I343" s="389">
        <f>E343/D343%-100</f>
        <v>0</v>
      </c>
      <c r="J343" s="348"/>
    </row>
    <row r="344" spans="1:10" ht="31.5" x14ac:dyDescent="0.25">
      <c r="A344" s="266" t="s">
        <v>880</v>
      </c>
      <c r="B344" s="308" t="s">
        <v>1060</v>
      </c>
      <c r="C344" s="269" t="s">
        <v>36</v>
      </c>
      <c r="D344" s="386" t="s">
        <v>445</v>
      </c>
      <c r="E344" s="387" t="s">
        <v>445</v>
      </c>
      <c r="F344" s="325"/>
      <c r="G344" s="325"/>
      <c r="H344" s="390" t="s">
        <v>445</v>
      </c>
      <c r="I344" s="391" t="s">
        <v>445</v>
      </c>
      <c r="J344" s="348"/>
    </row>
    <row r="345" spans="1:10" x14ac:dyDescent="0.25">
      <c r="A345" s="266" t="s">
        <v>913</v>
      </c>
      <c r="B345" s="308" t="s">
        <v>965</v>
      </c>
      <c r="C345" s="269" t="s">
        <v>36</v>
      </c>
      <c r="D345" s="386" t="s">
        <v>445</v>
      </c>
      <c r="E345" s="387" t="s">
        <v>445</v>
      </c>
      <c r="F345" s="325"/>
      <c r="G345" s="325"/>
      <c r="H345" s="390" t="s">
        <v>445</v>
      </c>
      <c r="I345" s="391" t="s">
        <v>445</v>
      </c>
      <c r="J345" s="348"/>
    </row>
    <row r="346" spans="1:10" x14ac:dyDescent="0.25">
      <c r="A346" s="266" t="s">
        <v>914</v>
      </c>
      <c r="B346" s="308" t="s">
        <v>966</v>
      </c>
      <c r="C346" s="269" t="s">
        <v>36</v>
      </c>
      <c r="D346" s="386" t="s">
        <v>445</v>
      </c>
      <c r="E346" s="387" t="s">
        <v>445</v>
      </c>
      <c r="F346" s="325"/>
      <c r="G346" s="325"/>
      <c r="H346" s="390" t="s">
        <v>445</v>
      </c>
      <c r="I346" s="391" t="s">
        <v>445</v>
      </c>
      <c r="J346" s="348"/>
    </row>
    <row r="347" spans="1:10" ht="31.5" x14ac:dyDescent="0.25">
      <c r="A347" s="266" t="s">
        <v>881</v>
      </c>
      <c r="B347" s="309" t="s">
        <v>968</v>
      </c>
      <c r="C347" s="269" t="s">
        <v>967</v>
      </c>
      <c r="D347" s="454">
        <v>57420.41</v>
      </c>
      <c r="E347" s="486">
        <v>57420.41</v>
      </c>
      <c r="G347" s="325"/>
      <c r="H347" s="391">
        <f>E347-D347</f>
        <v>0</v>
      </c>
      <c r="I347" s="391">
        <f>E347/D347%-100</f>
        <v>0</v>
      </c>
      <c r="J347" s="348"/>
    </row>
    <row r="348" spans="1:10" ht="31.5" x14ac:dyDescent="0.25">
      <c r="A348" s="266" t="s">
        <v>882</v>
      </c>
      <c r="B348" s="309" t="s">
        <v>1020</v>
      </c>
      <c r="C348" s="269" t="s">
        <v>752</v>
      </c>
      <c r="D348" s="449">
        <v>1171.4756</v>
      </c>
      <c r="E348" s="455">
        <v>1496.1788200000001</v>
      </c>
      <c r="G348" s="325"/>
      <c r="H348" s="391">
        <f>E348-D348</f>
        <v>324.7032200000001</v>
      </c>
      <c r="I348" s="391">
        <f>E348/D348%-100</f>
        <v>27.717454806570458</v>
      </c>
      <c r="J348" s="348"/>
    </row>
    <row r="349" spans="1:10" x14ac:dyDescent="0.25">
      <c r="A349" s="266" t="s">
        <v>589</v>
      </c>
      <c r="B349" s="127" t="s">
        <v>587</v>
      </c>
      <c r="C349" s="269" t="s">
        <v>288</v>
      </c>
      <c r="D349" s="290" t="s">
        <v>594</v>
      </c>
      <c r="E349" s="375" t="s">
        <v>594</v>
      </c>
      <c r="G349" s="325"/>
      <c r="H349" s="390"/>
      <c r="I349" s="389"/>
      <c r="J349" s="348"/>
    </row>
    <row r="350" spans="1:10" x14ac:dyDescent="0.25">
      <c r="A350" s="266" t="s">
        <v>591</v>
      </c>
      <c r="B350" s="309" t="s">
        <v>631</v>
      </c>
      <c r="C350" s="269" t="s">
        <v>193</v>
      </c>
      <c r="D350" s="386" t="s">
        <v>445</v>
      </c>
      <c r="E350" s="387" t="s">
        <v>445</v>
      </c>
      <c r="F350" s="325"/>
      <c r="G350" s="325"/>
      <c r="H350" s="390" t="s">
        <v>445</v>
      </c>
      <c r="I350" s="391" t="s">
        <v>445</v>
      </c>
      <c r="J350" s="348"/>
    </row>
    <row r="351" spans="1:10" outlineLevel="1" x14ac:dyDescent="0.25">
      <c r="A351" s="266" t="s">
        <v>592</v>
      </c>
      <c r="B351" s="309" t="s">
        <v>632</v>
      </c>
      <c r="C351" s="269" t="s">
        <v>614</v>
      </c>
      <c r="D351" s="386" t="s">
        <v>445</v>
      </c>
      <c r="E351" s="387" t="s">
        <v>445</v>
      </c>
      <c r="F351" s="325"/>
      <c r="G351" s="325"/>
      <c r="H351" s="390" t="s">
        <v>445</v>
      </c>
      <c r="I351" s="391" t="s">
        <v>445</v>
      </c>
      <c r="J351" s="348"/>
    </row>
    <row r="352" spans="1:10" ht="47.25" x14ac:dyDescent="0.25">
      <c r="A352" s="266" t="s">
        <v>638</v>
      </c>
      <c r="B352" s="309" t="s">
        <v>969</v>
      </c>
      <c r="C352" s="269" t="s">
        <v>752</v>
      </c>
      <c r="D352" s="386" t="s">
        <v>445</v>
      </c>
      <c r="E352" s="387" t="s">
        <v>445</v>
      </c>
      <c r="F352" s="325"/>
      <c r="G352" s="325"/>
      <c r="H352" s="390" t="s">
        <v>445</v>
      </c>
      <c r="I352" s="391" t="s">
        <v>445</v>
      </c>
      <c r="J352" s="348"/>
    </row>
    <row r="353" spans="1:10" ht="31.5" outlineLevel="1" x14ac:dyDescent="0.25">
      <c r="A353" s="266" t="s">
        <v>722</v>
      </c>
      <c r="B353" s="309" t="s">
        <v>1014</v>
      </c>
      <c r="C353" s="269" t="s">
        <v>752</v>
      </c>
      <c r="D353" s="386" t="s">
        <v>445</v>
      </c>
      <c r="E353" s="387" t="s">
        <v>445</v>
      </c>
      <c r="F353" s="325"/>
      <c r="G353" s="325"/>
      <c r="H353" s="390" t="s">
        <v>445</v>
      </c>
      <c r="I353" s="391" t="s">
        <v>445</v>
      </c>
      <c r="J353" s="348"/>
    </row>
    <row r="354" spans="1:10" outlineLevel="1" x14ac:dyDescent="0.25">
      <c r="A354" s="266" t="s">
        <v>593</v>
      </c>
      <c r="B354" s="127" t="s">
        <v>590</v>
      </c>
      <c r="C354" s="291" t="s">
        <v>288</v>
      </c>
      <c r="D354" s="290" t="s">
        <v>594</v>
      </c>
      <c r="E354" s="375" t="s">
        <v>594</v>
      </c>
      <c r="G354" s="325"/>
      <c r="H354" s="390"/>
      <c r="I354" s="389"/>
      <c r="J354" s="348"/>
    </row>
    <row r="355" spans="1:10" ht="31.5" outlineLevel="1" x14ac:dyDescent="0.25">
      <c r="A355" s="266" t="s">
        <v>723</v>
      </c>
      <c r="B355" s="309" t="s">
        <v>741</v>
      </c>
      <c r="C355" s="269" t="s">
        <v>36</v>
      </c>
      <c r="D355" s="386" t="s">
        <v>445</v>
      </c>
      <c r="E355" s="387" t="s">
        <v>445</v>
      </c>
      <c r="F355" s="325"/>
      <c r="G355" s="325"/>
      <c r="H355" s="390" t="s">
        <v>445</v>
      </c>
      <c r="I355" s="391" t="s">
        <v>445</v>
      </c>
      <c r="J355" s="348"/>
    </row>
    <row r="356" spans="1:10" ht="47.25" outlineLevel="1" x14ac:dyDescent="0.25">
      <c r="A356" s="266" t="s">
        <v>724</v>
      </c>
      <c r="B356" s="308" t="s">
        <v>883</v>
      </c>
      <c r="C356" s="269" t="s">
        <v>36</v>
      </c>
      <c r="D356" s="386" t="s">
        <v>445</v>
      </c>
      <c r="E356" s="387" t="s">
        <v>445</v>
      </c>
      <c r="F356" s="325"/>
      <c r="G356" s="325"/>
      <c r="H356" s="390" t="s">
        <v>445</v>
      </c>
      <c r="I356" s="391" t="s">
        <v>445</v>
      </c>
      <c r="J356" s="348"/>
    </row>
    <row r="357" spans="1:10" ht="63" outlineLevel="1" x14ac:dyDescent="0.25">
      <c r="A357" s="266" t="s">
        <v>725</v>
      </c>
      <c r="B357" s="308" t="s">
        <v>884</v>
      </c>
      <c r="C357" s="269" t="s">
        <v>36</v>
      </c>
      <c r="D357" s="386" t="s">
        <v>445</v>
      </c>
      <c r="E357" s="387" t="s">
        <v>445</v>
      </c>
      <c r="F357" s="325"/>
      <c r="G357" s="325"/>
      <c r="H357" s="390" t="s">
        <v>445</v>
      </c>
      <c r="I357" s="391" t="s">
        <v>445</v>
      </c>
      <c r="J357" s="348"/>
    </row>
    <row r="358" spans="1:10" ht="31.5" outlineLevel="1" x14ac:dyDescent="0.25">
      <c r="A358" s="266" t="s">
        <v>726</v>
      </c>
      <c r="B358" s="308" t="s">
        <v>635</v>
      </c>
      <c r="C358" s="269" t="s">
        <v>36</v>
      </c>
      <c r="D358" s="386" t="s">
        <v>445</v>
      </c>
      <c r="E358" s="387" t="s">
        <v>445</v>
      </c>
      <c r="F358" s="325"/>
      <c r="G358" s="325"/>
      <c r="H358" s="390" t="s">
        <v>445</v>
      </c>
      <c r="I358" s="391" t="s">
        <v>445</v>
      </c>
      <c r="J358" s="348"/>
    </row>
    <row r="359" spans="1:10" outlineLevel="1" x14ac:dyDescent="0.25">
      <c r="A359" s="266" t="s">
        <v>727</v>
      </c>
      <c r="B359" s="309" t="s">
        <v>740</v>
      </c>
      <c r="C359" s="269" t="s">
        <v>193</v>
      </c>
      <c r="D359" s="386" t="s">
        <v>445</v>
      </c>
      <c r="E359" s="387" t="s">
        <v>445</v>
      </c>
      <c r="F359" s="325"/>
      <c r="G359" s="325"/>
      <c r="H359" s="390" t="s">
        <v>445</v>
      </c>
      <c r="I359" s="391" t="s">
        <v>445</v>
      </c>
      <c r="J359" s="348"/>
    </row>
    <row r="360" spans="1:10" ht="31.5" outlineLevel="1" x14ac:dyDescent="0.25">
      <c r="A360" s="266" t="s">
        <v>728</v>
      </c>
      <c r="B360" s="308" t="s">
        <v>636</v>
      </c>
      <c r="C360" s="269" t="s">
        <v>193</v>
      </c>
      <c r="D360" s="386" t="s">
        <v>445</v>
      </c>
      <c r="E360" s="387" t="s">
        <v>445</v>
      </c>
      <c r="F360" s="325"/>
      <c r="G360" s="325"/>
      <c r="H360" s="390" t="s">
        <v>445</v>
      </c>
      <c r="I360" s="391" t="s">
        <v>445</v>
      </c>
      <c r="J360" s="348"/>
    </row>
    <row r="361" spans="1:10" outlineLevel="1" x14ac:dyDescent="0.25">
      <c r="A361" s="266" t="s">
        <v>729</v>
      </c>
      <c r="B361" s="308" t="s">
        <v>637</v>
      </c>
      <c r="C361" s="269" t="s">
        <v>193</v>
      </c>
      <c r="D361" s="386" t="s">
        <v>445</v>
      </c>
      <c r="E361" s="387" t="s">
        <v>445</v>
      </c>
      <c r="F361" s="325"/>
      <c r="G361" s="325"/>
      <c r="H361" s="390" t="s">
        <v>445</v>
      </c>
      <c r="I361" s="391" t="s">
        <v>445</v>
      </c>
      <c r="J361" s="348"/>
    </row>
    <row r="362" spans="1:10" ht="31.5" outlineLevel="1" x14ac:dyDescent="0.25">
      <c r="A362" s="266" t="s">
        <v>730</v>
      </c>
      <c r="B362" s="309" t="s">
        <v>739</v>
      </c>
      <c r="C362" s="269" t="s">
        <v>752</v>
      </c>
      <c r="D362" s="386" t="s">
        <v>445</v>
      </c>
      <c r="E362" s="387" t="s">
        <v>445</v>
      </c>
      <c r="F362" s="325"/>
      <c r="G362" s="325"/>
      <c r="H362" s="390" t="s">
        <v>445</v>
      </c>
      <c r="I362" s="391" t="s">
        <v>445</v>
      </c>
      <c r="J362" s="348"/>
    </row>
    <row r="363" spans="1:10" outlineLevel="1" x14ac:dyDescent="0.25">
      <c r="A363" s="266" t="s">
        <v>731</v>
      </c>
      <c r="B363" s="308" t="s">
        <v>633</v>
      </c>
      <c r="C363" s="269" t="s">
        <v>752</v>
      </c>
      <c r="D363" s="386" t="s">
        <v>445</v>
      </c>
      <c r="E363" s="387" t="s">
        <v>445</v>
      </c>
      <c r="F363" s="325"/>
      <c r="G363" s="325"/>
      <c r="H363" s="390" t="s">
        <v>445</v>
      </c>
      <c r="I363" s="391" t="s">
        <v>445</v>
      </c>
      <c r="J363" s="348"/>
    </row>
    <row r="364" spans="1:10" outlineLevel="1" x14ac:dyDescent="0.25">
      <c r="A364" s="266" t="s">
        <v>732</v>
      </c>
      <c r="B364" s="308" t="s">
        <v>634</v>
      </c>
      <c r="C364" s="269" t="s">
        <v>752</v>
      </c>
      <c r="D364" s="386" t="s">
        <v>445</v>
      </c>
      <c r="E364" s="387" t="s">
        <v>445</v>
      </c>
      <c r="F364" s="325"/>
      <c r="G364" s="325"/>
      <c r="H364" s="390" t="s">
        <v>445</v>
      </c>
      <c r="I364" s="391" t="s">
        <v>445</v>
      </c>
      <c r="J364" s="348"/>
    </row>
    <row r="365" spans="1:10" ht="16.5" thickBot="1" x14ac:dyDescent="0.3">
      <c r="A365" s="267" t="s">
        <v>733</v>
      </c>
      <c r="B365" s="294" t="s">
        <v>885</v>
      </c>
      <c r="C365" s="270" t="s">
        <v>1148</v>
      </c>
      <c r="D365" s="456">
        <v>1560</v>
      </c>
      <c r="E365" s="457">
        <v>1514</v>
      </c>
      <c r="G365" s="325"/>
      <c r="H365" s="389">
        <f>E365-D365</f>
        <v>-46</v>
      </c>
      <c r="I365" s="389">
        <f>E365/D365%-100</f>
        <v>-2.9487179487179418</v>
      </c>
      <c r="J365" s="348"/>
    </row>
    <row r="366" spans="1:10" x14ac:dyDescent="0.25">
      <c r="A366" s="381"/>
      <c r="B366" s="163"/>
      <c r="C366" s="382"/>
      <c r="D366" s="383"/>
      <c r="E366" s="384"/>
      <c r="G366" s="325"/>
      <c r="H366" s="325"/>
      <c r="I366" s="325"/>
      <c r="J366" s="385"/>
    </row>
    <row r="367" spans="1:10" ht="20.25" customHeight="1" thickBot="1" x14ac:dyDescent="0.3">
      <c r="A367" s="476" t="s">
        <v>1107</v>
      </c>
      <c r="B367" s="477"/>
      <c r="C367" s="477"/>
      <c r="D367" s="477"/>
      <c r="E367" s="477"/>
      <c r="F367" s="477"/>
      <c r="G367" s="477"/>
      <c r="H367" s="477"/>
      <c r="I367" s="477"/>
      <c r="J367" s="478"/>
    </row>
    <row r="368" spans="1:10" ht="94.5" customHeight="1" x14ac:dyDescent="0.25">
      <c r="A368" s="301" t="s">
        <v>0</v>
      </c>
      <c r="B368" s="303" t="s">
        <v>1</v>
      </c>
      <c r="C368" s="295" t="s">
        <v>607</v>
      </c>
      <c r="D368" s="471" t="s">
        <v>1145</v>
      </c>
      <c r="E368" s="472"/>
      <c r="G368" s="325"/>
      <c r="H368" s="348"/>
      <c r="I368" s="344"/>
      <c r="J368" s="348"/>
    </row>
    <row r="369" spans="1:10" ht="33.75" customHeight="1" x14ac:dyDescent="0.25">
      <c r="A369" s="302"/>
      <c r="B369" s="304"/>
      <c r="C369" s="296"/>
      <c r="D369" s="277" t="s">
        <v>1146</v>
      </c>
      <c r="E369" s="323" t="s">
        <v>1147</v>
      </c>
      <c r="G369" s="325"/>
      <c r="H369" s="348"/>
      <c r="I369" s="344"/>
      <c r="J369" s="348"/>
    </row>
    <row r="370" spans="1:10" ht="16.5" thickBot="1" x14ac:dyDescent="0.3">
      <c r="A370" s="278">
        <v>1</v>
      </c>
      <c r="B370" s="279">
        <v>2</v>
      </c>
      <c r="C370" s="280">
        <v>3</v>
      </c>
      <c r="D370" s="279">
        <v>10</v>
      </c>
      <c r="E370" s="324" t="s">
        <v>1109</v>
      </c>
      <c r="G370" s="325"/>
      <c r="H370" s="348"/>
      <c r="I370" s="344"/>
      <c r="J370" s="348"/>
    </row>
    <row r="371" spans="1:10" ht="36" customHeight="1" x14ac:dyDescent="0.25">
      <c r="A371" s="483" t="s">
        <v>1087</v>
      </c>
      <c r="B371" s="484"/>
      <c r="C371" s="289" t="s">
        <v>752</v>
      </c>
      <c r="D371" s="447">
        <v>384.46051800000004</v>
      </c>
      <c r="E371" s="448">
        <v>350.70452800000004</v>
      </c>
      <c r="G371" s="325"/>
      <c r="H371" s="391">
        <f>E371-D371</f>
        <v>-33.755989999999997</v>
      </c>
      <c r="I371" s="391">
        <f>E371/D371%-100</f>
        <v>-8.7800927324350084</v>
      </c>
      <c r="J371" s="348"/>
    </row>
    <row r="372" spans="1:10" x14ac:dyDescent="0.25">
      <c r="A372" s="266" t="s">
        <v>16</v>
      </c>
      <c r="B372" s="127" t="s">
        <v>1061</v>
      </c>
      <c r="C372" s="269" t="s">
        <v>752</v>
      </c>
      <c r="D372" s="449">
        <v>375.90691800000002</v>
      </c>
      <c r="E372" s="450">
        <v>342.15092800000002</v>
      </c>
      <c r="G372" s="325"/>
      <c r="H372" s="389">
        <f>E372-D372</f>
        <v>-33.755989999999997</v>
      </c>
      <c r="I372" s="389">
        <f>E372/D372%-100</f>
        <v>-8.9798799606023749</v>
      </c>
      <c r="J372" s="348"/>
    </row>
    <row r="373" spans="1:10" x14ac:dyDescent="0.25">
      <c r="A373" s="266" t="s">
        <v>17</v>
      </c>
      <c r="B373" s="309" t="s">
        <v>200</v>
      </c>
      <c r="C373" s="269" t="s">
        <v>752</v>
      </c>
      <c r="D373" s="449">
        <v>213.91500000000002</v>
      </c>
      <c r="E373" s="450">
        <v>187.80200000000002</v>
      </c>
      <c r="G373" s="325"/>
      <c r="H373" s="389">
        <f>E373-D373</f>
        <v>-26.113</v>
      </c>
      <c r="I373" s="389">
        <f>E373/D373%-100</f>
        <v>-12.207185096884274</v>
      </c>
      <c r="J373" s="348"/>
    </row>
    <row r="374" spans="1:10" ht="31.5" x14ac:dyDescent="0.25">
      <c r="A374" s="266" t="s">
        <v>201</v>
      </c>
      <c r="B374" s="308" t="s">
        <v>971</v>
      </c>
      <c r="C374" s="269" t="s">
        <v>752</v>
      </c>
      <c r="D374" s="449">
        <v>15.834</v>
      </c>
      <c r="E374" s="450">
        <v>15.834</v>
      </c>
      <c r="G374" s="325"/>
      <c r="H374" s="389">
        <f>E374-D374</f>
        <v>0</v>
      </c>
      <c r="I374" s="389">
        <f>E374/D374%-100</f>
        <v>0</v>
      </c>
      <c r="J374" s="348"/>
    </row>
    <row r="375" spans="1:10" x14ac:dyDescent="0.25">
      <c r="A375" s="266" t="s">
        <v>595</v>
      </c>
      <c r="B375" s="308" t="s">
        <v>887</v>
      </c>
      <c r="C375" s="269" t="s">
        <v>752</v>
      </c>
      <c r="D375" s="386" t="s">
        <v>445</v>
      </c>
      <c r="E375" s="387" t="s">
        <v>445</v>
      </c>
      <c r="F375" s="325"/>
      <c r="G375" s="325"/>
      <c r="H375" s="390" t="s">
        <v>445</v>
      </c>
      <c r="I375" s="391" t="s">
        <v>445</v>
      </c>
      <c r="J375" s="348"/>
    </row>
    <row r="376" spans="1:10" ht="31.5" outlineLevel="1" x14ac:dyDescent="0.25">
      <c r="A376" s="266" t="s">
        <v>927</v>
      </c>
      <c r="B376" s="309" t="s">
        <v>904</v>
      </c>
      <c r="C376" s="269" t="s">
        <v>752</v>
      </c>
      <c r="D376" s="386" t="s">
        <v>445</v>
      </c>
      <c r="E376" s="387" t="s">
        <v>445</v>
      </c>
      <c r="F376" s="325"/>
      <c r="G376" s="325"/>
      <c r="H376" s="390" t="s">
        <v>445</v>
      </c>
      <c r="I376" s="391" t="s">
        <v>445</v>
      </c>
      <c r="J376" s="348"/>
    </row>
    <row r="377" spans="1:10" ht="31.5" outlineLevel="1" x14ac:dyDescent="0.25">
      <c r="A377" s="266" t="s">
        <v>928</v>
      </c>
      <c r="B377" s="309" t="s">
        <v>905</v>
      </c>
      <c r="C377" s="269" t="s">
        <v>752</v>
      </c>
      <c r="D377" s="386" t="s">
        <v>445</v>
      </c>
      <c r="E377" s="387" t="s">
        <v>445</v>
      </c>
      <c r="F377" s="325"/>
      <c r="G377" s="325"/>
      <c r="H377" s="390" t="s">
        <v>445</v>
      </c>
      <c r="I377" s="391" t="s">
        <v>445</v>
      </c>
      <c r="J377" s="348"/>
    </row>
    <row r="378" spans="1:10" ht="31.5" outlineLevel="1" x14ac:dyDescent="0.25">
      <c r="A378" s="266" t="s">
        <v>972</v>
      </c>
      <c r="B378" s="309" t="s">
        <v>890</v>
      </c>
      <c r="C378" s="269" t="s">
        <v>752</v>
      </c>
      <c r="D378" s="386" t="s">
        <v>445</v>
      </c>
      <c r="E378" s="387" t="s">
        <v>445</v>
      </c>
      <c r="F378" s="325"/>
      <c r="G378" s="325"/>
      <c r="H378" s="390" t="s">
        <v>445</v>
      </c>
      <c r="I378" s="391" t="s">
        <v>445</v>
      </c>
      <c r="J378" s="348"/>
    </row>
    <row r="379" spans="1:10" outlineLevel="1" x14ac:dyDescent="0.25">
      <c r="A379" s="266" t="s">
        <v>596</v>
      </c>
      <c r="B379" s="308" t="s">
        <v>1080</v>
      </c>
      <c r="C379" s="269" t="s">
        <v>752</v>
      </c>
      <c r="D379" s="386" t="s">
        <v>445</v>
      </c>
      <c r="E379" s="387" t="s">
        <v>445</v>
      </c>
      <c r="F379" s="325"/>
      <c r="G379" s="325"/>
      <c r="H379" s="390" t="s">
        <v>445</v>
      </c>
      <c r="I379" s="391" t="s">
        <v>445</v>
      </c>
      <c r="J379" s="348"/>
    </row>
    <row r="380" spans="1:10" x14ac:dyDescent="0.25">
      <c r="A380" s="266" t="s">
        <v>597</v>
      </c>
      <c r="B380" s="308" t="s">
        <v>888</v>
      </c>
      <c r="C380" s="269" t="s">
        <v>752</v>
      </c>
      <c r="D380" s="449">
        <v>15.834</v>
      </c>
      <c r="E380" s="450">
        <v>15.834</v>
      </c>
      <c r="G380" s="325"/>
      <c r="H380" s="389">
        <f>E380-D380</f>
        <v>0</v>
      </c>
      <c r="I380" s="389">
        <f>E380/D380%-100</f>
        <v>0</v>
      </c>
      <c r="J380" s="348"/>
    </row>
    <row r="381" spans="1:10" outlineLevel="1" x14ac:dyDescent="0.25">
      <c r="A381" s="266" t="s">
        <v>598</v>
      </c>
      <c r="B381" s="308" t="s">
        <v>1072</v>
      </c>
      <c r="C381" s="269" t="s">
        <v>752</v>
      </c>
      <c r="D381" s="386" t="s">
        <v>445</v>
      </c>
      <c r="E381" s="387" t="s">
        <v>445</v>
      </c>
      <c r="F381" s="325"/>
      <c r="G381" s="325"/>
      <c r="H381" s="390" t="s">
        <v>445</v>
      </c>
      <c r="I381" s="391" t="s">
        <v>445</v>
      </c>
      <c r="J381" s="348"/>
    </row>
    <row r="382" spans="1:10" x14ac:dyDescent="0.25">
      <c r="A382" s="266" t="s">
        <v>599</v>
      </c>
      <c r="B382" s="308" t="s">
        <v>206</v>
      </c>
      <c r="C382" s="269" t="s">
        <v>752</v>
      </c>
      <c r="D382" s="449">
        <v>182.28100000000001</v>
      </c>
      <c r="E382" s="450">
        <v>156.43</v>
      </c>
      <c r="G382" s="325"/>
      <c r="H382" s="389">
        <f>E382-D382</f>
        <v>-25.850999999999999</v>
      </c>
      <c r="I382" s="389">
        <f>E382/D382%-100</f>
        <v>-14.181949846665319</v>
      </c>
      <c r="J382" s="348"/>
    </row>
    <row r="383" spans="1:10" ht="31.5" outlineLevel="1" x14ac:dyDescent="0.25">
      <c r="A383" s="266" t="s">
        <v>973</v>
      </c>
      <c r="B383" s="309" t="s">
        <v>970</v>
      </c>
      <c r="C383" s="269" t="s">
        <v>752</v>
      </c>
      <c r="D383" s="386" t="s">
        <v>445</v>
      </c>
      <c r="E383" s="387" t="s">
        <v>445</v>
      </c>
      <c r="F383" s="325"/>
      <c r="G383" s="325"/>
      <c r="H383" s="390" t="s">
        <v>445</v>
      </c>
      <c r="I383" s="391" t="s">
        <v>445</v>
      </c>
      <c r="J383" s="348"/>
    </row>
    <row r="384" spans="1:10" outlineLevel="1" x14ac:dyDescent="0.25">
      <c r="A384" s="266" t="s">
        <v>974</v>
      </c>
      <c r="B384" s="309" t="s">
        <v>1021</v>
      </c>
      <c r="C384" s="269" t="s">
        <v>752</v>
      </c>
      <c r="D384" s="386" t="s">
        <v>445</v>
      </c>
      <c r="E384" s="387" t="s">
        <v>445</v>
      </c>
      <c r="F384" s="325"/>
      <c r="G384" s="325"/>
      <c r="H384" s="390" t="s">
        <v>445</v>
      </c>
      <c r="I384" s="391" t="s">
        <v>445</v>
      </c>
      <c r="J384" s="348"/>
    </row>
    <row r="385" spans="1:10" x14ac:dyDescent="0.25">
      <c r="A385" s="266" t="s">
        <v>975</v>
      </c>
      <c r="B385" s="309" t="s">
        <v>734</v>
      </c>
      <c r="C385" s="269" t="s">
        <v>752</v>
      </c>
      <c r="D385" s="449">
        <v>182.28100000000001</v>
      </c>
      <c r="E385" s="450">
        <v>156.43</v>
      </c>
      <c r="G385" s="325"/>
      <c r="H385" s="389">
        <f>E385-D385</f>
        <v>-25.850999999999999</v>
      </c>
      <c r="I385" s="389">
        <f>E385/D385%-100</f>
        <v>-14.181949846665319</v>
      </c>
      <c r="J385" s="348"/>
    </row>
    <row r="386" spans="1:10" x14ac:dyDescent="0.25">
      <c r="A386" s="266" t="s">
        <v>976</v>
      </c>
      <c r="B386" s="309" t="s">
        <v>1021</v>
      </c>
      <c r="C386" s="269" t="s">
        <v>752</v>
      </c>
      <c r="D386" s="386" t="s">
        <v>445</v>
      </c>
      <c r="E386" s="387" t="s">
        <v>445</v>
      </c>
      <c r="F386" s="325"/>
      <c r="G386" s="325"/>
      <c r="H386" s="390" t="s">
        <v>445</v>
      </c>
      <c r="I386" s="391" t="s">
        <v>445</v>
      </c>
      <c r="J386" s="348"/>
    </row>
    <row r="387" spans="1:10" outlineLevel="1" x14ac:dyDescent="0.25">
      <c r="A387" s="266" t="s">
        <v>600</v>
      </c>
      <c r="B387" s="308" t="s">
        <v>889</v>
      </c>
      <c r="C387" s="269" t="s">
        <v>752</v>
      </c>
      <c r="D387" s="386" t="s">
        <v>445</v>
      </c>
      <c r="E387" s="387" t="s">
        <v>445</v>
      </c>
      <c r="F387" s="325"/>
      <c r="G387" s="325"/>
      <c r="H387" s="390" t="s">
        <v>445</v>
      </c>
      <c r="I387" s="391" t="s">
        <v>445</v>
      </c>
      <c r="J387" s="348"/>
    </row>
    <row r="388" spans="1:10" outlineLevel="1" x14ac:dyDescent="0.25">
      <c r="A388" s="266" t="s">
        <v>619</v>
      </c>
      <c r="B388" s="308" t="s">
        <v>1077</v>
      </c>
      <c r="C388" s="269" t="s">
        <v>752</v>
      </c>
      <c r="D388" s="386" t="s">
        <v>445</v>
      </c>
      <c r="E388" s="387" t="s">
        <v>445</v>
      </c>
      <c r="F388" s="325"/>
      <c r="G388" s="325"/>
      <c r="H388" s="390" t="s">
        <v>445</v>
      </c>
      <c r="I388" s="391" t="s">
        <v>445</v>
      </c>
      <c r="J388" s="348"/>
    </row>
    <row r="389" spans="1:10" ht="31.5" outlineLevel="1" x14ac:dyDescent="0.25">
      <c r="A389" s="266" t="s">
        <v>916</v>
      </c>
      <c r="B389" s="308" t="s">
        <v>1062</v>
      </c>
      <c r="C389" s="269" t="s">
        <v>752</v>
      </c>
      <c r="D389" s="386" t="s">
        <v>445</v>
      </c>
      <c r="E389" s="387" t="s">
        <v>445</v>
      </c>
      <c r="F389" s="325"/>
      <c r="G389" s="325"/>
      <c r="H389" s="390" t="s">
        <v>445</v>
      </c>
      <c r="I389" s="391" t="s">
        <v>445</v>
      </c>
      <c r="J389" s="348"/>
    </row>
    <row r="390" spans="1:10" outlineLevel="1" x14ac:dyDescent="0.25">
      <c r="A390" s="266" t="s">
        <v>977</v>
      </c>
      <c r="B390" s="309" t="s">
        <v>646</v>
      </c>
      <c r="C390" s="269" t="s">
        <v>752</v>
      </c>
      <c r="D390" s="386" t="s">
        <v>445</v>
      </c>
      <c r="E390" s="387" t="s">
        <v>445</v>
      </c>
      <c r="F390" s="325"/>
      <c r="G390" s="325"/>
      <c r="H390" s="390" t="s">
        <v>445</v>
      </c>
      <c r="I390" s="391" t="s">
        <v>445</v>
      </c>
      <c r="J390" s="348"/>
    </row>
    <row r="391" spans="1:10" outlineLevel="1" x14ac:dyDescent="0.25">
      <c r="A391" s="266" t="s">
        <v>978</v>
      </c>
      <c r="B391" s="308" t="s">
        <v>634</v>
      </c>
      <c r="C391" s="269" t="s">
        <v>752</v>
      </c>
      <c r="D391" s="386" t="s">
        <v>445</v>
      </c>
      <c r="E391" s="387" t="s">
        <v>445</v>
      </c>
      <c r="F391" s="325"/>
      <c r="G391" s="325"/>
      <c r="H391" s="390" t="s">
        <v>445</v>
      </c>
      <c r="I391" s="391" t="s">
        <v>445</v>
      </c>
      <c r="J391" s="348"/>
    </row>
    <row r="392" spans="1:10" ht="31.5" outlineLevel="1" x14ac:dyDescent="0.25">
      <c r="A392" s="266" t="s">
        <v>203</v>
      </c>
      <c r="B392" s="308" t="s">
        <v>1017</v>
      </c>
      <c r="C392" s="269" t="s">
        <v>752</v>
      </c>
      <c r="D392" s="386" t="s">
        <v>445</v>
      </c>
      <c r="E392" s="387" t="s">
        <v>445</v>
      </c>
      <c r="F392" s="325"/>
      <c r="G392" s="325"/>
      <c r="H392" s="390" t="s">
        <v>445</v>
      </c>
      <c r="I392" s="391" t="s">
        <v>445</v>
      </c>
      <c r="J392" s="348"/>
    </row>
    <row r="393" spans="1:10" ht="31.5" outlineLevel="1" x14ac:dyDescent="0.25">
      <c r="A393" s="266" t="s">
        <v>979</v>
      </c>
      <c r="B393" s="308" t="s">
        <v>904</v>
      </c>
      <c r="C393" s="269" t="s">
        <v>752</v>
      </c>
      <c r="D393" s="386" t="s">
        <v>445</v>
      </c>
      <c r="E393" s="387" t="s">
        <v>445</v>
      </c>
      <c r="F393" s="325"/>
      <c r="G393" s="325"/>
      <c r="H393" s="390" t="s">
        <v>445</v>
      </c>
      <c r="I393" s="391" t="s">
        <v>445</v>
      </c>
      <c r="J393" s="348"/>
    </row>
    <row r="394" spans="1:10" ht="31.5" outlineLevel="1" x14ac:dyDescent="0.25">
      <c r="A394" s="266" t="s">
        <v>980</v>
      </c>
      <c r="B394" s="308" t="s">
        <v>905</v>
      </c>
      <c r="C394" s="269" t="s">
        <v>752</v>
      </c>
      <c r="D394" s="386" t="s">
        <v>445</v>
      </c>
      <c r="E394" s="387" t="s">
        <v>445</v>
      </c>
      <c r="F394" s="325"/>
      <c r="G394" s="325"/>
      <c r="H394" s="390" t="s">
        <v>445</v>
      </c>
      <c r="I394" s="391" t="s">
        <v>445</v>
      </c>
      <c r="J394" s="348"/>
    </row>
    <row r="395" spans="1:10" ht="31.5" outlineLevel="1" x14ac:dyDescent="0.25">
      <c r="A395" s="266" t="s">
        <v>981</v>
      </c>
      <c r="B395" s="308" t="s">
        <v>890</v>
      </c>
      <c r="C395" s="269" t="s">
        <v>752</v>
      </c>
      <c r="D395" s="386" t="s">
        <v>445</v>
      </c>
      <c r="E395" s="387" t="s">
        <v>445</v>
      </c>
      <c r="F395" s="325"/>
      <c r="G395" s="325"/>
      <c r="H395" s="390" t="s">
        <v>445</v>
      </c>
      <c r="I395" s="391" t="s">
        <v>445</v>
      </c>
      <c r="J395" s="348"/>
    </row>
    <row r="396" spans="1:10" x14ac:dyDescent="0.25">
      <c r="A396" s="266" t="s">
        <v>205</v>
      </c>
      <c r="B396" s="308" t="s">
        <v>500</v>
      </c>
      <c r="C396" s="269" t="s">
        <v>752</v>
      </c>
      <c r="D396" s="449">
        <v>15.799999999999999</v>
      </c>
      <c r="E396" s="450">
        <v>15.538</v>
      </c>
      <c r="G396" s="325"/>
      <c r="H396" s="389">
        <f>E396-D396</f>
        <v>-0.26199999999999868</v>
      </c>
      <c r="I396" s="389">
        <f>E396/D396%-100</f>
        <v>-1.6582278481012622</v>
      </c>
      <c r="J396" s="348"/>
    </row>
    <row r="397" spans="1:10" x14ac:dyDescent="0.25">
      <c r="A397" s="266" t="s">
        <v>18</v>
      </c>
      <c r="B397" s="309" t="s">
        <v>1063</v>
      </c>
      <c r="C397" s="269" t="s">
        <v>752</v>
      </c>
      <c r="D397" s="449">
        <v>99.34076499999999</v>
      </c>
      <c r="E397" s="450">
        <v>99.368927999999997</v>
      </c>
      <c r="G397" s="325"/>
      <c r="H397" s="389">
        <f>E397-D397</f>
        <v>2.8163000000006377E-2</v>
      </c>
      <c r="I397" s="389">
        <f>E397/D397%-100</f>
        <v>2.8349892413260136E-2</v>
      </c>
      <c r="J397" s="348"/>
    </row>
    <row r="398" spans="1:10" x14ac:dyDescent="0.25">
      <c r="A398" s="266" t="s">
        <v>215</v>
      </c>
      <c r="B398" s="308" t="s">
        <v>1064</v>
      </c>
      <c r="C398" s="269" t="s">
        <v>752</v>
      </c>
      <c r="D398" s="449">
        <v>99.3</v>
      </c>
      <c r="E398" s="450">
        <v>99.328000000000003</v>
      </c>
      <c r="G398" s="325"/>
      <c r="H398" s="389">
        <f>E398-D398</f>
        <v>2.8000000000005798E-2</v>
      </c>
      <c r="I398" s="389">
        <f>E398/D398%-100</f>
        <v>2.8197381671702715E-2</v>
      </c>
      <c r="J398" s="348"/>
    </row>
    <row r="399" spans="1:10" outlineLevel="1" x14ac:dyDescent="0.25">
      <c r="A399" s="266" t="s">
        <v>601</v>
      </c>
      <c r="B399" s="308" t="s">
        <v>748</v>
      </c>
      <c r="C399" s="269" t="s">
        <v>752</v>
      </c>
      <c r="D399" s="386" t="s">
        <v>445</v>
      </c>
      <c r="E399" s="387" t="s">
        <v>445</v>
      </c>
      <c r="F399" s="325"/>
      <c r="G399" s="325"/>
      <c r="H399" s="390" t="s">
        <v>445</v>
      </c>
      <c r="I399" s="391" t="s">
        <v>445</v>
      </c>
      <c r="J399" s="348"/>
    </row>
    <row r="400" spans="1:10" ht="31.5" outlineLevel="1" x14ac:dyDescent="0.25">
      <c r="A400" s="266" t="s">
        <v>929</v>
      </c>
      <c r="B400" s="308" t="s">
        <v>904</v>
      </c>
      <c r="C400" s="269" t="s">
        <v>752</v>
      </c>
      <c r="D400" s="386" t="s">
        <v>445</v>
      </c>
      <c r="E400" s="387" t="s">
        <v>445</v>
      </c>
      <c r="F400" s="325"/>
      <c r="G400" s="325"/>
      <c r="H400" s="390" t="s">
        <v>445</v>
      </c>
      <c r="I400" s="391" t="s">
        <v>445</v>
      </c>
      <c r="J400" s="348"/>
    </row>
    <row r="401" spans="1:10" ht="31.5" outlineLevel="1" x14ac:dyDescent="0.25">
      <c r="A401" s="266" t="s">
        <v>930</v>
      </c>
      <c r="B401" s="308" t="s">
        <v>905</v>
      </c>
      <c r="C401" s="269" t="s">
        <v>752</v>
      </c>
      <c r="D401" s="386" t="s">
        <v>445</v>
      </c>
      <c r="E401" s="387" t="s">
        <v>445</v>
      </c>
      <c r="F401" s="325"/>
      <c r="G401" s="325"/>
      <c r="H401" s="390" t="s">
        <v>445</v>
      </c>
      <c r="I401" s="391" t="s">
        <v>445</v>
      </c>
      <c r="J401" s="348"/>
    </row>
    <row r="402" spans="1:10" ht="31.5" outlineLevel="1" x14ac:dyDescent="0.25">
      <c r="A402" s="266" t="s">
        <v>982</v>
      </c>
      <c r="B402" s="308" t="s">
        <v>890</v>
      </c>
      <c r="C402" s="269" t="s">
        <v>752</v>
      </c>
      <c r="D402" s="386" t="s">
        <v>445</v>
      </c>
      <c r="E402" s="387" t="s">
        <v>445</v>
      </c>
      <c r="F402" s="325"/>
      <c r="G402" s="325"/>
      <c r="H402" s="390" t="s">
        <v>445</v>
      </c>
      <c r="I402" s="391" t="s">
        <v>445</v>
      </c>
      <c r="J402" s="348"/>
    </row>
    <row r="403" spans="1:10" outlineLevel="1" x14ac:dyDescent="0.25">
      <c r="A403" s="266" t="s">
        <v>602</v>
      </c>
      <c r="B403" s="308" t="s">
        <v>1076</v>
      </c>
      <c r="C403" s="269" t="s">
        <v>752</v>
      </c>
      <c r="D403" s="386" t="s">
        <v>445</v>
      </c>
      <c r="E403" s="387" t="s">
        <v>445</v>
      </c>
      <c r="F403" s="325"/>
      <c r="G403" s="325"/>
      <c r="H403" s="390" t="s">
        <v>445</v>
      </c>
      <c r="I403" s="391" t="s">
        <v>445</v>
      </c>
      <c r="J403" s="348"/>
    </row>
    <row r="404" spans="1:10" x14ac:dyDescent="0.25">
      <c r="A404" s="266" t="s">
        <v>603</v>
      </c>
      <c r="B404" s="308" t="s">
        <v>749</v>
      </c>
      <c r="C404" s="269" t="s">
        <v>752</v>
      </c>
      <c r="D404" s="449">
        <v>99.3</v>
      </c>
      <c r="E404" s="450">
        <v>99.368927999999997</v>
      </c>
      <c r="G404" s="325"/>
      <c r="H404" s="389">
        <f>E404-D404</f>
        <v>6.8927999999999656E-2</v>
      </c>
      <c r="I404" s="389">
        <f>E404/D404%-100</f>
        <v>6.9413897280966808E-2</v>
      </c>
      <c r="J404" s="348"/>
    </row>
    <row r="405" spans="1:10" outlineLevel="1" x14ac:dyDescent="0.25">
      <c r="A405" s="266" t="s">
        <v>604</v>
      </c>
      <c r="B405" s="308" t="s">
        <v>1070</v>
      </c>
      <c r="C405" s="269" t="s">
        <v>752</v>
      </c>
      <c r="D405" s="386" t="s">
        <v>445</v>
      </c>
      <c r="E405" s="387" t="s">
        <v>445</v>
      </c>
      <c r="F405" s="325"/>
      <c r="G405" s="325"/>
      <c r="H405" s="390" t="s">
        <v>445</v>
      </c>
      <c r="I405" s="391" t="s">
        <v>445</v>
      </c>
      <c r="J405" s="348"/>
    </row>
    <row r="406" spans="1:10" outlineLevel="1" x14ac:dyDescent="0.25">
      <c r="A406" s="266" t="s">
        <v>605</v>
      </c>
      <c r="B406" s="308" t="s">
        <v>751</v>
      </c>
      <c r="C406" s="269" t="s">
        <v>752</v>
      </c>
      <c r="D406" s="386" t="s">
        <v>445</v>
      </c>
      <c r="E406" s="387" t="s">
        <v>445</v>
      </c>
      <c r="F406" s="325"/>
      <c r="G406" s="325"/>
      <c r="H406" s="390" t="s">
        <v>445</v>
      </c>
      <c r="I406" s="391" t="s">
        <v>445</v>
      </c>
      <c r="J406" s="348"/>
    </row>
    <row r="407" spans="1:10" outlineLevel="1" x14ac:dyDescent="0.25">
      <c r="A407" s="266" t="s">
        <v>606</v>
      </c>
      <c r="B407" s="308" t="s">
        <v>1077</v>
      </c>
      <c r="C407" s="269" t="s">
        <v>752</v>
      </c>
      <c r="D407" s="386" t="s">
        <v>445</v>
      </c>
      <c r="E407" s="387" t="s">
        <v>445</v>
      </c>
      <c r="F407" s="325"/>
      <c r="G407" s="325"/>
      <c r="H407" s="390" t="s">
        <v>445</v>
      </c>
      <c r="I407" s="391" t="s">
        <v>445</v>
      </c>
      <c r="J407" s="348"/>
    </row>
    <row r="408" spans="1:10" ht="31.5" outlineLevel="1" x14ac:dyDescent="0.25">
      <c r="A408" s="266" t="s">
        <v>620</v>
      </c>
      <c r="B408" s="308" t="s">
        <v>1052</v>
      </c>
      <c r="C408" s="269" t="s">
        <v>752</v>
      </c>
      <c r="D408" s="386" t="s">
        <v>445</v>
      </c>
      <c r="E408" s="387" t="s">
        <v>445</v>
      </c>
      <c r="F408" s="325"/>
      <c r="G408" s="325"/>
      <c r="H408" s="390" t="s">
        <v>445</v>
      </c>
      <c r="I408" s="391" t="s">
        <v>445</v>
      </c>
      <c r="J408" s="348"/>
    </row>
    <row r="409" spans="1:10" outlineLevel="1" x14ac:dyDescent="0.25">
      <c r="A409" s="266" t="s">
        <v>983</v>
      </c>
      <c r="B409" s="309" t="s">
        <v>646</v>
      </c>
      <c r="C409" s="269" t="s">
        <v>752</v>
      </c>
      <c r="D409" s="386" t="s">
        <v>445</v>
      </c>
      <c r="E409" s="387" t="s">
        <v>445</v>
      </c>
      <c r="F409" s="325"/>
      <c r="G409" s="325"/>
      <c r="H409" s="390" t="s">
        <v>445</v>
      </c>
      <c r="I409" s="391" t="s">
        <v>445</v>
      </c>
      <c r="J409" s="348"/>
    </row>
    <row r="410" spans="1:10" outlineLevel="1" x14ac:dyDescent="0.25">
      <c r="A410" s="266" t="s">
        <v>984</v>
      </c>
      <c r="B410" s="308" t="s">
        <v>634</v>
      </c>
      <c r="C410" s="269" t="s">
        <v>752</v>
      </c>
      <c r="D410" s="386" t="s">
        <v>445</v>
      </c>
      <c r="E410" s="387" t="s">
        <v>445</v>
      </c>
      <c r="F410" s="325"/>
      <c r="G410" s="325"/>
      <c r="H410" s="390" t="s">
        <v>445</v>
      </c>
      <c r="I410" s="391" t="s">
        <v>445</v>
      </c>
      <c r="J410" s="348"/>
    </row>
    <row r="411" spans="1:10" x14ac:dyDescent="0.25">
      <c r="A411" s="266" t="s">
        <v>216</v>
      </c>
      <c r="B411" s="308" t="s">
        <v>1018</v>
      </c>
      <c r="C411" s="269" t="s">
        <v>752</v>
      </c>
      <c r="D411" s="449">
        <v>4.0765000000000003E-2</v>
      </c>
      <c r="E411" s="450">
        <v>4.0927999999999999E-2</v>
      </c>
      <c r="G411" s="325"/>
      <c r="H411" s="389">
        <f t="shared" ref="H411" si="4">E411-D411</f>
        <v>1.6299999999999648E-4</v>
      </c>
      <c r="I411" s="389">
        <f>E411/D411%-100</f>
        <v>0.39985281491475178</v>
      </c>
      <c r="J411" s="348"/>
    </row>
    <row r="412" spans="1:10" x14ac:dyDescent="0.25">
      <c r="A412" s="266" t="s">
        <v>218</v>
      </c>
      <c r="B412" s="308" t="s">
        <v>793</v>
      </c>
      <c r="C412" s="269" t="s">
        <v>752</v>
      </c>
      <c r="D412" s="386" t="s">
        <v>445</v>
      </c>
      <c r="E412" s="387" t="s">
        <v>445</v>
      </c>
      <c r="F412" s="325"/>
      <c r="G412" s="325"/>
      <c r="H412" s="390" t="s">
        <v>445</v>
      </c>
      <c r="I412" s="391" t="s">
        <v>445</v>
      </c>
      <c r="J412" s="348"/>
    </row>
    <row r="413" spans="1:10" outlineLevel="1" x14ac:dyDescent="0.25">
      <c r="A413" s="266" t="s">
        <v>624</v>
      </c>
      <c r="B413" s="308" t="s">
        <v>748</v>
      </c>
      <c r="C413" s="269" t="s">
        <v>752</v>
      </c>
      <c r="D413" s="386" t="s">
        <v>445</v>
      </c>
      <c r="E413" s="387" t="s">
        <v>445</v>
      </c>
      <c r="F413" s="325"/>
      <c r="G413" s="325"/>
      <c r="H413" s="390" t="s">
        <v>445</v>
      </c>
      <c r="I413" s="391" t="s">
        <v>445</v>
      </c>
      <c r="J413" s="348"/>
    </row>
    <row r="414" spans="1:10" ht="31.5" outlineLevel="1" x14ac:dyDescent="0.25">
      <c r="A414" s="266" t="s">
        <v>931</v>
      </c>
      <c r="B414" s="308" t="s">
        <v>904</v>
      </c>
      <c r="C414" s="269" t="s">
        <v>752</v>
      </c>
      <c r="D414" s="386" t="s">
        <v>445</v>
      </c>
      <c r="E414" s="387" t="s">
        <v>445</v>
      </c>
      <c r="F414" s="325"/>
      <c r="G414" s="325"/>
      <c r="H414" s="390" t="s">
        <v>445</v>
      </c>
      <c r="I414" s="391" t="s">
        <v>445</v>
      </c>
      <c r="J414" s="348"/>
    </row>
    <row r="415" spans="1:10" ht="31.5" outlineLevel="1" x14ac:dyDescent="0.25">
      <c r="A415" s="266" t="s">
        <v>932</v>
      </c>
      <c r="B415" s="308" t="s">
        <v>905</v>
      </c>
      <c r="C415" s="269" t="s">
        <v>752</v>
      </c>
      <c r="D415" s="386" t="s">
        <v>445</v>
      </c>
      <c r="E415" s="387" t="s">
        <v>445</v>
      </c>
      <c r="F415" s="325"/>
      <c r="G415" s="325"/>
      <c r="H415" s="390" t="s">
        <v>445</v>
      </c>
      <c r="I415" s="391" t="s">
        <v>445</v>
      </c>
      <c r="J415" s="348"/>
    </row>
    <row r="416" spans="1:10" ht="31.5" outlineLevel="1" x14ac:dyDescent="0.25">
      <c r="A416" s="266" t="s">
        <v>985</v>
      </c>
      <c r="B416" s="308" t="s">
        <v>890</v>
      </c>
      <c r="C416" s="269" t="s">
        <v>752</v>
      </c>
      <c r="D416" s="386" t="s">
        <v>445</v>
      </c>
      <c r="E416" s="387" t="s">
        <v>445</v>
      </c>
      <c r="F416" s="325"/>
      <c r="G416" s="325"/>
      <c r="H416" s="390" t="s">
        <v>445</v>
      </c>
      <c r="I416" s="391" t="s">
        <v>445</v>
      </c>
      <c r="J416" s="348"/>
    </row>
    <row r="417" spans="1:10" outlineLevel="1" x14ac:dyDescent="0.25">
      <c r="A417" s="266" t="s">
        <v>625</v>
      </c>
      <c r="B417" s="308" t="s">
        <v>1076</v>
      </c>
      <c r="C417" s="269" t="s">
        <v>752</v>
      </c>
      <c r="D417" s="386" t="s">
        <v>445</v>
      </c>
      <c r="E417" s="387" t="s">
        <v>445</v>
      </c>
      <c r="F417" s="325"/>
      <c r="G417" s="325"/>
      <c r="H417" s="390" t="s">
        <v>445</v>
      </c>
      <c r="I417" s="391" t="s">
        <v>445</v>
      </c>
      <c r="J417" s="348"/>
    </row>
    <row r="418" spans="1:10" x14ac:dyDescent="0.25">
      <c r="A418" s="266" t="s">
        <v>626</v>
      </c>
      <c r="B418" s="308" t="s">
        <v>749</v>
      </c>
      <c r="C418" s="269" t="s">
        <v>752</v>
      </c>
      <c r="D418" s="386" t="s">
        <v>445</v>
      </c>
      <c r="E418" s="387" t="s">
        <v>445</v>
      </c>
      <c r="F418" s="325"/>
      <c r="G418" s="325"/>
      <c r="H418" s="390" t="s">
        <v>445</v>
      </c>
      <c r="I418" s="391" t="s">
        <v>445</v>
      </c>
      <c r="J418" s="348"/>
    </row>
    <row r="419" spans="1:10" outlineLevel="1" x14ac:dyDescent="0.25">
      <c r="A419" s="266" t="s">
        <v>627</v>
      </c>
      <c r="B419" s="308" t="s">
        <v>1070</v>
      </c>
      <c r="C419" s="269" t="s">
        <v>752</v>
      </c>
      <c r="D419" s="386" t="s">
        <v>445</v>
      </c>
      <c r="E419" s="387" t="s">
        <v>445</v>
      </c>
      <c r="F419" s="325"/>
      <c r="G419" s="325"/>
      <c r="H419" s="390" t="s">
        <v>445</v>
      </c>
      <c r="I419" s="391" t="s">
        <v>445</v>
      </c>
      <c r="J419" s="348"/>
    </row>
    <row r="420" spans="1:10" outlineLevel="1" x14ac:dyDescent="0.25">
      <c r="A420" s="266" t="s">
        <v>628</v>
      </c>
      <c r="B420" s="308" t="s">
        <v>751</v>
      </c>
      <c r="C420" s="269" t="s">
        <v>752</v>
      </c>
      <c r="D420" s="386" t="s">
        <v>445</v>
      </c>
      <c r="E420" s="387" t="s">
        <v>445</v>
      </c>
      <c r="F420" s="325"/>
      <c r="G420" s="325"/>
      <c r="H420" s="390" t="s">
        <v>445</v>
      </c>
      <c r="I420" s="391" t="s">
        <v>445</v>
      </c>
      <c r="J420" s="348"/>
    </row>
    <row r="421" spans="1:10" outlineLevel="1" x14ac:dyDescent="0.25">
      <c r="A421" s="266" t="s">
        <v>629</v>
      </c>
      <c r="B421" s="308" t="s">
        <v>1077</v>
      </c>
      <c r="C421" s="269" t="s">
        <v>752</v>
      </c>
      <c r="D421" s="386" t="s">
        <v>445</v>
      </c>
      <c r="E421" s="387" t="s">
        <v>445</v>
      </c>
      <c r="F421" s="325"/>
      <c r="G421" s="325"/>
      <c r="H421" s="390" t="s">
        <v>445</v>
      </c>
      <c r="I421" s="391" t="s">
        <v>445</v>
      </c>
      <c r="J421" s="348"/>
    </row>
    <row r="422" spans="1:10" ht="31.5" outlineLevel="1" x14ac:dyDescent="0.25">
      <c r="A422" s="266" t="s">
        <v>630</v>
      </c>
      <c r="B422" s="308" t="s">
        <v>1052</v>
      </c>
      <c r="C422" s="269" t="s">
        <v>752</v>
      </c>
      <c r="D422" s="386" t="s">
        <v>445</v>
      </c>
      <c r="E422" s="387" t="s">
        <v>445</v>
      </c>
      <c r="F422" s="325"/>
      <c r="G422" s="325"/>
      <c r="H422" s="390" t="s">
        <v>445</v>
      </c>
      <c r="I422" s="391" t="s">
        <v>445</v>
      </c>
      <c r="J422" s="348"/>
    </row>
    <row r="423" spans="1:10" outlineLevel="1" x14ac:dyDescent="0.25">
      <c r="A423" s="266" t="s">
        <v>986</v>
      </c>
      <c r="B423" s="308" t="s">
        <v>646</v>
      </c>
      <c r="C423" s="269" t="s">
        <v>752</v>
      </c>
      <c r="D423" s="386" t="s">
        <v>445</v>
      </c>
      <c r="E423" s="387" t="s">
        <v>445</v>
      </c>
      <c r="F423" s="325"/>
      <c r="G423" s="325"/>
      <c r="H423" s="390" t="s">
        <v>445</v>
      </c>
      <c r="I423" s="391" t="s">
        <v>445</v>
      </c>
      <c r="J423" s="348"/>
    </row>
    <row r="424" spans="1:10" outlineLevel="1" x14ac:dyDescent="0.25">
      <c r="A424" s="266" t="s">
        <v>987</v>
      </c>
      <c r="B424" s="308" t="s">
        <v>634</v>
      </c>
      <c r="C424" s="269" t="s">
        <v>752</v>
      </c>
      <c r="D424" s="386" t="s">
        <v>445</v>
      </c>
      <c r="E424" s="387" t="s">
        <v>445</v>
      </c>
      <c r="F424" s="325"/>
      <c r="G424" s="325"/>
      <c r="H424" s="390" t="s">
        <v>445</v>
      </c>
      <c r="I424" s="391" t="s">
        <v>445</v>
      </c>
      <c r="J424" s="348"/>
    </row>
    <row r="425" spans="1:10" x14ac:dyDescent="0.25">
      <c r="A425" s="266" t="s">
        <v>21</v>
      </c>
      <c r="B425" s="309" t="s">
        <v>988</v>
      </c>
      <c r="C425" s="269" t="s">
        <v>752</v>
      </c>
      <c r="D425" s="449">
        <v>62.651153000000001</v>
      </c>
      <c r="E425" s="451">
        <v>54.98</v>
      </c>
      <c r="F425" s="276">
        <v>350.702</v>
      </c>
      <c r="G425" s="325">
        <v>294.29899999999998</v>
      </c>
      <c r="H425" s="389">
        <f>E425-D425</f>
        <v>-7.6711530000000039</v>
      </c>
      <c r="I425" s="389">
        <f>E425/D425%-100</f>
        <v>-12.244232759770611</v>
      </c>
      <c r="J425" s="348"/>
    </row>
    <row r="426" spans="1:10" x14ac:dyDescent="0.25">
      <c r="A426" s="266" t="s">
        <v>38</v>
      </c>
      <c r="B426" s="309" t="s">
        <v>327</v>
      </c>
      <c r="C426" s="269" t="s">
        <v>752</v>
      </c>
      <c r="D426" s="386" t="s">
        <v>445</v>
      </c>
      <c r="E426" s="387" t="s">
        <v>445</v>
      </c>
      <c r="F426" s="325"/>
      <c r="G426" s="325"/>
      <c r="H426" s="390" t="s">
        <v>445</v>
      </c>
      <c r="I426" s="391" t="s">
        <v>445</v>
      </c>
      <c r="J426" s="348"/>
    </row>
    <row r="427" spans="1:10" x14ac:dyDescent="0.25">
      <c r="A427" s="266" t="s">
        <v>73</v>
      </c>
      <c r="B427" s="308" t="s">
        <v>917</v>
      </c>
      <c r="C427" s="269" t="s">
        <v>752</v>
      </c>
      <c r="D427" s="386" t="s">
        <v>445</v>
      </c>
      <c r="E427" s="387" t="s">
        <v>445</v>
      </c>
      <c r="F427" s="325"/>
      <c r="G427" s="325"/>
      <c r="H427" s="390" t="s">
        <v>445</v>
      </c>
      <c r="I427" s="391" t="s">
        <v>445</v>
      </c>
      <c r="J427" s="348"/>
    </row>
    <row r="428" spans="1:10" x14ac:dyDescent="0.25">
      <c r="A428" s="266" t="s">
        <v>621</v>
      </c>
      <c r="B428" s="308" t="s">
        <v>622</v>
      </c>
      <c r="C428" s="269" t="s">
        <v>752</v>
      </c>
      <c r="D428" s="386" t="s">
        <v>445</v>
      </c>
      <c r="E428" s="387" t="s">
        <v>445</v>
      </c>
      <c r="F428" s="325"/>
      <c r="G428" s="325"/>
      <c r="H428" s="390" t="s">
        <v>445</v>
      </c>
      <c r="I428" s="391" t="s">
        <v>445</v>
      </c>
      <c r="J428" s="348"/>
    </row>
    <row r="429" spans="1:10" x14ac:dyDescent="0.25">
      <c r="A429" s="266" t="s">
        <v>19</v>
      </c>
      <c r="B429" s="127" t="s">
        <v>223</v>
      </c>
      <c r="C429" s="269" t="s">
        <v>752</v>
      </c>
      <c r="D429" s="449">
        <v>8.5535999999999994</v>
      </c>
      <c r="E429" s="450">
        <v>8.5535999999999994</v>
      </c>
      <c r="G429" s="325">
        <f>E380*0.2</f>
        <v>3.1668000000000003</v>
      </c>
      <c r="H429" s="389">
        <f>E429-D429</f>
        <v>0</v>
      </c>
      <c r="I429" s="389">
        <f>E429/D429%-100</f>
        <v>0</v>
      </c>
      <c r="J429" s="348"/>
    </row>
    <row r="430" spans="1:10" x14ac:dyDescent="0.25">
      <c r="A430" s="266" t="s">
        <v>23</v>
      </c>
      <c r="B430" s="309" t="s">
        <v>224</v>
      </c>
      <c r="C430" s="269" t="s">
        <v>752</v>
      </c>
      <c r="D430" s="386" t="s">
        <v>445</v>
      </c>
      <c r="E430" s="387" t="s">
        <v>445</v>
      </c>
      <c r="F430" s="325"/>
      <c r="G430" s="325"/>
      <c r="H430" s="390" t="s">
        <v>445</v>
      </c>
      <c r="I430" s="391" t="s">
        <v>445</v>
      </c>
      <c r="J430" s="348"/>
    </row>
    <row r="431" spans="1:10" x14ac:dyDescent="0.25">
      <c r="A431" s="266" t="s">
        <v>24</v>
      </c>
      <c r="B431" s="309" t="s">
        <v>225</v>
      </c>
      <c r="C431" s="269" t="s">
        <v>752</v>
      </c>
      <c r="D431" s="386" t="s">
        <v>445</v>
      </c>
      <c r="E431" s="387" t="s">
        <v>445</v>
      </c>
      <c r="F431" s="325"/>
      <c r="G431" s="325"/>
      <c r="H431" s="390" t="s">
        <v>445</v>
      </c>
      <c r="I431" s="391" t="s">
        <v>445</v>
      </c>
      <c r="J431" s="348"/>
    </row>
    <row r="432" spans="1:10" x14ac:dyDescent="0.25">
      <c r="A432" s="266" t="s">
        <v>30</v>
      </c>
      <c r="B432" s="309" t="s">
        <v>1108</v>
      </c>
      <c r="C432" s="269" t="s">
        <v>752</v>
      </c>
      <c r="D432" s="386" t="s">
        <v>445</v>
      </c>
      <c r="E432" s="387" t="s">
        <v>445</v>
      </c>
      <c r="F432" s="325"/>
      <c r="G432" s="325"/>
      <c r="H432" s="390" t="s">
        <v>445</v>
      </c>
      <c r="I432" s="391" t="s">
        <v>445</v>
      </c>
      <c r="J432" s="348"/>
    </row>
    <row r="433" spans="1:10" x14ac:dyDescent="0.25">
      <c r="A433" s="266" t="s">
        <v>39</v>
      </c>
      <c r="B433" s="309" t="s">
        <v>226</v>
      </c>
      <c r="C433" s="269" t="s">
        <v>752</v>
      </c>
      <c r="D433" s="386" t="s">
        <v>445</v>
      </c>
      <c r="E433" s="387" t="s">
        <v>445</v>
      </c>
      <c r="F433" s="325"/>
      <c r="G433" s="325"/>
      <c r="H433" s="390" t="s">
        <v>445</v>
      </c>
      <c r="I433" s="391" t="s">
        <v>445</v>
      </c>
      <c r="J433" s="348"/>
    </row>
    <row r="434" spans="1:10" x14ac:dyDescent="0.25">
      <c r="A434" s="266" t="s">
        <v>40</v>
      </c>
      <c r="B434" s="309" t="s">
        <v>227</v>
      </c>
      <c r="C434" s="269" t="s">
        <v>752</v>
      </c>
      <c r="D434" s="386" t="s">
        <v>445</v>
      </c>
      <c r="E434" s="387" t="s">
        <v>445</v>
      </c>
      <c r="F434" s="325"/>
      <c r="G434" s="325"/>
      <c r="H434" s="390" t="s">
        <v>445</v>
      </c>
      <c r="I434" s="391" t="s">
        <v>445</v>
      </c>
      <c r="J434" s="348"/>
    </row>
    <row r="435" spans="1:10" x14ac:dyDescent="0.25">
      <c r="A435" s="266" t="s">
        <v>115</v>
      </c>
      <c r="B435" s="308" t="s">
        <v>623</v>
      </c>
      <c r="C435" s="269" t="s">
        <v>752</v>
      </c>
      <c r="D435" s="386" t="s">
        <v>445</v>
      </c>
      <c r="E435" s="387" t="s">
        <v>445</v>
      </c>
      <c r="F435" s="325"/>
      <c r="G435" s="325"/>
      <c r="H435" s="390" t="s">
        <v>445</v>
      </c>
      <c r="I435" s="391" t="s">
        <v>445</v>
      </c>
      <c r="J435" s="348"/>
    </row>
    <row r="436" spans="1:10" ht="31.5" x14ac:dyDescent="0.25">
      <c r="A436" s="266" t="s">
        <v>743</v>
      </c>
      <c r="B436" s="308" t="s">
        <v>735</v>
      </c>
      <c r="C436" s="269" t="s">
        <v>752</v>
      </c>
      <c r="D436" s="386" t="s">
        <v>445</v>
      </c>
      <c r="E436" s="387" t="s">
        <v>445</v>
      </c>
      <c r="F436" s="325"/>
      <c r="G436" s="325"/>
      <c r="H436" s="390" t="s">
        <v>445</v>
      </c>
      <c r="I436" s="391" t="s">
        <v>445</v>
      </c>
      <c r="J436" s="348"/>
    </row>
    <row r="437" spans="1:10" x14ac:dyDescent="0.25">
      <c r="A437" s="266" t="s">
        <v>797</v>
      </c>
      <c r="B437" s="308" t="s">
        <v>742</v>
      </c>
      <c r="C437" s="269" t="s">
        <v>752</v>
      </c>
      <c r="D437" s="386" t="s">
        <v>445</v>
      </c>
      <c r="E437" s="387" t="s">
        <v>445</v>
      </c>
      <c r="F437" s="325"/>
      <c r="G437" s="325"/>
      <c r="H437" s="390" t="s">
        <v>445</v>
      </c>
      <c r="I437" s="391" t="s">
        <v>445</v>
      </c>
      <c r="J437" s="348"/>
    </row>
    <row r="438" spans="1:10" ht="31.5" x14ac:dyDescent="0.25">
      <c r="A438" s="266" t="s">
        <v>798</v>
      </c>
      <c r="B438" s="308" t="s">
        <v>744</v>
      </c>
      <c r="C438" s="269" t="s">
        <v>752</v>
      </c>
      <c r="D438" s="386" t="s">
        <v>445</v>
      </c>
      <c r="E438" s="387" t="s">
        <v>445</v>
      </c>
      <c r="F438" s="325"/>
      <c r="G438" s="325"/>
      <c r="H438" s="390" t="s">
        <v>445</v>
      </c>
      <c r="I438" s="391" t="s">
        <v>445</v>
      </c>
      <c r="J438" s="348"/>
    </row>
    <row r="439" spans="1:10" x14ac:dyDescent="0.25">
      <c r="A439" s="266" t="s">
        <v>41</v>
      </c>
      <c r="B439" s="309" t="s">
        <v>233</v>
      </c>
      <c r="C439" s="269" t="s">
        <v>752</v>
      </c>
      <c r="D439" s="449">
        <v>8.5535999999999994</v>
      </c>
      <c r="E439" s="450">
        <v>8.5535999999999994</v>
      </c>
      <c r="G439" s="325"/>
      <c r="H439" s="390"/>
      <c r="I439" s="389"/>
      <c r="J439" s="348"/>
    </row>
    <row r="440" spans="1:10" ht="16.5" thickBot="1" x14ac:dyDescent="0.3">
      <c r="A440" s="268" t="s">
        <v>42</v>
      </c>
      <c r="B440" s="312" t="s">
        <v>234</v>
      </c>
      <c r="C440" s="281" t="s">
        <v>752</v>
      </c>
      <c r="D440" s="386" t="s">
        <v>445</v>
      </c>
      <c r="E440" s="387" t="s">
        <v>445</v>
      </c>
      <c r="F440" s="325"/>
      <c r="G440" s="325"/>
      <c r="H440" s="390" t="s">
        <v>445</v>
      </c>
      <c r="I440" s="391" t="s">
        <v>445</v>
      </c>
      <c r="J440" s="348"/>
    </row>
    <row r="441" spans="1:10" x14ac:dyDescent="0.25">
      <c r="A441" s="286" t="s">
        <v>26</v>
      </c>
      <c r="B441" s="287" t="s">
        <v>870</v>
      </c>
      <c r="C441" s="283" t="s">
        <v>288</v>
      </c>
      <c r="D441" s="452"/>
      <c r="E441" s="453"/>
      <c r="G441" s="325"/>
      <c r="H441" s="348"/>
      <c r="I441" s="344"/>
      <c r="J441" s="348"/>
    </row>
    <row r="442" spans="1:10" ht="47.25" x14ac:dyDescent="0.25">
      <c r="A442" s="271" t="s">
        <v>835</v>
      </c>
      <c r="B442" s="309" t="s">
        <v>839</v>
      </c>
      <c r="C442" s="281" t="s">
        <v>752</v>
      </c>
      <c r="D442" s="454">
        <v>30.42</v>
      </c>
      <c r="E442" s="450">
        <v>61.146999999999998</v>
      </c>
      <c r="G442" s="325"/>
      <c r="H442" s="348"/>
      <c r="I442" s="344"/>
      <c r="J442" s="348"/>
    </row>
    <row r="443" spans="1:10" x14ac:dyDescent="0.25">
      <c r="A443" s="271" t="s">
        <v>836</v>
      </c>
      <c r="B443" s="308" t="s">
        <v>918</v>
      </c>
      <c r="C443" s="281" t="s">
        <v>752</v>
      </c>
      <c r="D443" s="386" t="s">
        <v>445</v>
      </c>
      <c r="E443" s="387" t="s">
        <v>445</v>
      </c>
      <c r="F443" s="325"/>
      <c r="G443" s="325"/>
      <c r="H443" s="390" t="s">
        <v>445</v>
      </c>
      <c r="I443" s="391" t="s">
        <v>445</v>
      </c>
      <c r="J443" s="348"/>
    </row>
    <row r="444" spans="1:10" ht="31.5" x14ac:dyDescent="0.25">
      <c r="A444" s="271" t="s">
        <v>837</v>
      </c>
      <c r="B444" s="308" t="s">
        <v>886</v>
      </c>
      <c r="C444" s="281" t="s">
        <v>752</v>
      </c>
      <c r="D444" s="386" t="s">
        <v>445</v>
      </c>
      <c r="E444" s="387" t="s">
        <v>445</v>
      </c>
      <c r="F444" s="325"/>
      <c r="G444" s="325"/>
      <c r="H444" s="390" t="s">
        <v>445</v>
      </c>
      <c r="I444" s="391" t="s">
        <v>445</v>
      </c>
      <c r="J444" s="348"/>
    </row>
    <row r="445" spans="1:10" x14ac:dyDescent="0.25">
      <c r="A445" s="271" t="s">
        <v>838</v>
      </c>
      <c r="B445" s="308" t="s">
        <v>834</v>
      </c>
      <c r="C445" s="281" t="s">
        <v>752</v>
      </c>
      <c r="D445" s="386" t="s">
        <v>445</v>
      </c>
      <c r="E445" s="387" t="s">
        <v>445</v>
      </c>
      <c r="F445" s="325"/>
      <c r="G445" s="325"/>
      <c r="H445" s="390" t="s">
        <v>445</v>
      </c>
      <c r="I445" s="391" t="s">
        <v>445</v>
      </c>
      <c r="J445" s="348"/>
    </row>
    <row r="446" spans="1:10" ht="47.25" x14ac:dyDescent="0.25">
      <c r="A446" s="271" t="s">
        <v>47</v>
      </c>
      <c r="B446" s="309" t="s">
        <v>840</v>
      </c>
      <c r="C446" s="284" t="s">
        <v>288</v>
      </c>
      <c r="D446" s="386" t="s">
        <v>445</v>
      </c>
      <c r="E446" s="387" t="s">
        <v>445</v>
      </c>
      <c r="F446" s="325"/>
      <c r="G446" s="325"/>
      <c r="H446" s="390" t="s">
        <v>445</v>
      </c>
      <c r="I446" s="391" t="s">
        <v>445</v>
      </c>
      <c r="J446" s="348"/>
    </row>
    <row r="447" spans="1:10" x14ac:dyDescent="0.25">
      <c r="A447" s="271" t="s">
        <v>841</v>
      </c>
      <c r="B447" s="308" t="s">
        <v>954</v>
      </c>
      <c r="C447" s="281" t="s">
        <v>752</v>
      </c>
      <c r="D447" s="386" t="s">
        <v>445</v>
      </c>
      <c r="E447" s="387" t="s">
        <v>445</v>
      </c>
      <c r="F447" s="325"/>
      <c r="G447" s="325"/>
      <c r="H447" s="390" t="s">
        <v>445</v>
      </c>
      <c r="I447" s="391" t="s">
        <v>445</v>
      </c>
      <c r="J447" s="348"/>
    </row>
    <row r="448" spans="1:10" x14ac:dyDescent="0.25">
      <c r="A448" s="271" t="s">
        <v>842</v>
      </c>
      <c r="B448" s="308" t="s">
        <v>955</v>
      </c>
      <c r="C448" s="281" t="s">
        <v>752</v>
      </c>
      <c r="D448" s="386" t="s">
        <v>445</v>
      </c>
      <c r="E448" s="387" t="s">
        <v>445</v>
      </c>
      <c r="F448" s="325"/>
      <c r="G448" s="325"/>
      <c r="H448" s="390" t="s">
        <v>445</v>
      </c>
      <c r="I448" s="391" t="s">
        <v>445</v>
      </c>
      <c r="J448" s="348"/>
    </row>
    <row r="449" spans="1:10" ht="16.5" thickBot="1" x14ac:dyDescent="0.3">
      <c r="A449" s="272" t="s">
        <v>843</v>
      </c>
      <c r="B449" s="311" t="s">
        <v>956</v>
      </c>
      <c r="C449" s="270" t="s">
        <v>752</v>
      </c>
      <c r="D449" s="386" t="s">
        <v>445</v>
      </c>
      <c r="E449" s="387" t="s">
        <v>445</v>
      </c>
      <c r="F449" s="325"/>
      <c r="G449" s="325"/>
      <c r="H449" s="390" t="s">
        <v>445</v>
      </c>
      <c r="I449" s="391" t="s">
        <v>445</v>
      </c>
      <c r="J449" s="348"/>
    </row>
    <row r="450" spans="1:10" outlineLevel="1" x14ac:dyDescent="0.25"/>
    <row r="451" spans="1:10" outlineLevel="1" x14ac:dyDescent="0.25">
      <c r="D451" s="319">
        <v>0</v>
      </c>
      <c r="E451" s="377">
        <v>0</v>
      </c>
    </row>
    <row r="452" spans="1:10" outlineLevel="1" x14ac:dyDescent="0.25">
      <c r="A452" s="273" t="s">
        <v>810</v>
      </c>
      <c r="D452" s="320"/>
    </row>
    <row r="453" spans="1:10" outlineLevel="1" x14ac:dyDescent="0.25">
      <c r="A453" s="482" t="s">
        <v>1103</v>
      </c>
      <c r="B453" s="482"/>
      <c r="C453" s="482"/>
      <c r="D453" s="482"/>
      <c r="E453" s="482"/>
    </row>
    <row r="454" spans="1:10" ht="32.25" customHeight="1" outlineLevel="1" x14ac:dyDescent="0.25">
      <c r="A454" s="470" t="s">
        <v>923</v>
      </c>
      <c r="B454" s="470"/>
      <c r="C454" s="470"/>
      <c r="D454" s="470"/>
      <c r="E454" s="470"/>
    </row>
    <row r="455" spans="1:10" outlineLevel="1" x14ac:dyDescent="0.25">
      <c r="A455" s="482" t="s">
        <v>1016</v>
      </c>
      <c r="B455" s="482"/>
      <c r="C455" s="482"/>
      <c r="D455" s="482"/>
      <c r="E455" s="482"/>
    </row>
    <row r="456" spans="1:10" ht="38.25" customHeight="1" outlineLevel="1" x14ac:dyDescent="0.25">
      <c r="A456" s="470" t="s">
        <v>1015</v>
      </c>
      <c r="B456" s="470"/>
      <c r="C456" s="470"/>
      <c r="D456" s="470"/>
      <c r="E456" s="470"/>
    </row>
    <row r="457" spans="1:10" ht="53.25" customHeight="1" outlineLevel="1" x14ac:dyDescent="0.25">
      <c r="A457" s="481" t="s">
        <v>1081</v>
      </c>
      <c r="B457" s="481"/>
      <c r="C457" s="481"/>
      <c r="D457" s="481"/>
      <c r="E457" s="481"/>
    </row>
    <row r="459" spans="1:10" ht="18.75" x14ac:dyDescent="0.25">
      <c r="A459" s="329" t="s">
        <v>1126</v>
      </c>
    </row>
    <row r="460" spans="1:10" ht="18.75" x14ac:dyDescent="0.3">
      <c r="A460" s="329" t="s">
        <v>1127</v>
      </c>
      <c r="D460" s="330" t="s">
        <v>1143</v>
      </c>
    </row>
    <row r="464" spans="1:10" x14ac:dyDescent="0.25">
      <c r="A464" s="328" t="s">
        <v>1128</v>
      </c>
    </row>
    <row r="465" spans="1:1" x14ac:dyDescent="0.25">
      <c r="A465" s="331" t="s">
        <v>1129</v>
      </c>
    </row>
  </sheetData>
  <mergeCells count="20">
    <mergeCell ref="A457:E457"/>
    <mergeCell ref="A455:E455"/>
    <mergeCell ref="A371:B371"/>
    <mergeCell ref="A453:E453"/>
    <mergeCell ref="A454:E454"/>
    <mergeCell ref="A7:J7"/>
    <mergeCell ref="A6:J6"/>
    <mergeCell ref="H17:I17"/>
    <mergeCell ref="J17:J18"/>
    <mergeCell ref="A456:E456"/>
    <mergeCell ref="D368:E368"/>
    <mergeCell ref="A20:J20"/>
    <mergeCell ref="A164:J164"/>
    <mergeCell ref="A316:J316"/>
    <mergeCell ref="A367:J367"/>
    <mergeCell ref="D17:E17"/>
    <mergeCell ref="A10:J10"/>
    <mergeCell ref="A9:J9"/>
    <mergeCell ref="A8:J8"/>
    <mergeCell ref="A16:J16"/>
  </mergeCells>
  <conditionalFormatting sqref="D442:E442">
    <cfRule type="cellIs" dxfId="0" priority="3" stopIfTrue="1" operator="lessThan">
      <formula>0</formula>
    </cfRule>
  </conditionalFormatting>
  <hyperlinks>
    <hyperlink ref="A465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8" scale="82" fitToHeight="12" orientation="portrait" copies="2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183</v>
      </c>
      <c r="E1" s="64" t="s">
        <v>194</v>
      </c>
      <c r="F1" s="64" t="s">
        <v>195</v>
      </c>
      <c r="G1" s="64" t="s">
        <v>188</v>
      </c>
      <c r="H1" s="64" t="s">
        <v>189</v>
      </c>
      <c r="I1" s="64" t="s">
        <v>190</v>
      </c>
      <c r="J1" s="64" t="s">
        <v>191</v>
      </c>
      <c r="K1" s="64" t="s">
        <v>192</v>
      </c>
    </row>
    <row r="2" spans="1:11" ht="15.75" thickBot="1" x14ac:dyDescent="0.3">
      <c r="A2" s="1" t="s">
        <v>75</v>
      </c>
      <c r="B2" s="2" t="s">
        <v>76</v>
      </c>
      <c r="C2" s="3" t="s">
        <v>77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78</v>
      </c>
      <c r="C3" s="6" t="s">
        <v>77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79</v>
      </c>
      <c r="C4" s="6" t="s">
        <v>77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80</v>
      </c>
      <c r="C5" s="8" t="s">
        <v>77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38</v>
      </c>
      <c r="B6" s="7" t="s">
        <v>81</v>
      </c>
      <c r="C6" s="8" t="s">
        <v>77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73</v>
      </c>
      <c r="B7" s="7" t="s">
        <v>82</v>
      </c>
      <c r="C7" s="8" t="s">
        <v>77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74</v>
      </c>
      <c r="B8" s="7" t="s">
        <v>83</v>
      </c>
      <c r="C8" s="8" t="s">
        <v>77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84</v>
      </c>
      <c r="B9" s="7" t="s">
        <v>85</v>
      </c>
      <c r="C9" s="8" t="s">
        <v>77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86</v>
      </c>
      <c r="B10" s="7" t="s">
        <v>87</v>
      </c>
      <c r="C10" s="8" t="s">
        <v>77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88</v>
      </c>
      <c r="B11" s="7" t="s">
        <v>89</v>
      </c>
      <c r="C11" s="8" t="s">
        <v>77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90</v>
      </c>
      <c r="B12" s="7" t="s">
        <v>91</v>
      </c>
      <c r="C12" s="8" t="s">
        <v>77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92</v>
      </c>
      <c r="B13" s="37" t="s">
        <v>93</v>
      </c>
      <c r="C13" s="38" t="s">
        <v>77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94</v>
      </c>
      <c r="B14" s="7" t="s">
        <v>95</v>
      </c>
      <c r="C14" s="8" t="s">
        <v>77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96</v>
      </c>
      <c r="B15" s="7" t="s">
        <v>97</v>
      </c>
      <c r="C15" s="8" t="s">
        <v>77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98</v>
      </c>
      <c r="B16" s="5" t="s">
        <v>99</v>
      </c>
      <c r="C16" s="6" t="s">
        <v>77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100</v>
      </c>
      <c r="B17" s="5" t="s">
        <v>101</v>
      </c>
      <c r="C17" s="6" t="s">
        <v>77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102</v>
      </c>
      <c r="B18" s="33" t="s">
        <v>103</v>
      </c>
      <c r="C18" s="34" t="s">
        <v>77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104</v>
      </c>
      <c r="B19" s="33" t="s">
        <v>105</v>
      </c>
      <c r="C19" s="34" t="s">
        <v>77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106</v>
      </c>
      <c r="B20" s="5" t="s">
        <v>107</v>
      </c>
      <c r="C20" s="6" t="s">
        <v>77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108</v>
      </c>
      <c r="B21" s="5" t="s">
        <v>109</v>
      </c>
      <c r="C21" s="6" t="s">
        <v>77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110</v>
      </c>
      <c r="B22" s="2" t="s">
        <v>111</v>
      </c>
      <c r="C22" s="11" t="s">
        <v>77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77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79</v>
      </c>
      <c r="C24" s="6" t="s">
        <v>77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112</v>
      </c>
      <c r="C25" s="8" t="s">
        <v>77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39</v>
      </c>
      <c r="B26" s="7" t="s">
        <v>81</v>
      </c>
      <c r="C26" s="8" t="s">
        <v>77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113</v>
      </c>
      <c r="B27" s="7" t="s">
        <v>82</v>
      </c>
      <c r="C27" s="8" t="s">
        <v>77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40</v>
      </c>
      <c r="B28" s="7" t="s">
        <v>114</v>
      </c>
      <c r="C28" s="8" t="s">
        <v>77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115</v>
      </c>
      <c r="B29" s="7" t="s">
        <v>95</v>
      </c>
      <c r="C29" s="8" t="s">
        <v>77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41</v>
      </c>
      <c r="B30" s="7" t="s">
        <v>83</v>
      </c>
      <c r="C30" s="8" t="s">
        <v>77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42</v>
      </c>
      <c r="B31" s="7" t="s">
        <v>116</v>
      </c>
      <c r="C31" s="8" t="s">
        <v>77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43</v>
      </c>
      <c r="B32" s="7" t="s">
        <v>117</v>
      </c>
      <c r="C32" s="8" t="s">
        <v>77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44</v>
      </c>
      <c r="B33" s="41" t="s">
        <v>118</v>
      </c>
      <c r="C33" s="42" t="s">
        <v>77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119</v>
      </c>
      <c r="B34" s="7" t="s">
        <v>120</v>
      </c>
      <c r="C34" s="8" t="s">
        <v>77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121</v>
      </c>
      <c r="B35" s="7" t="s">
        <v>122</v>
      </c>
      <c r="C35" s="8" t="s">
        <v>77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123</v>
      </c>
      <c r="B36" s="13" t="s">
        <v>89</v>
      </c>
      <c r="C36" s="8" t="s">
        <v>77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124</v>
      </c>
      <c r="B37" s="7" t="s">
        <v>125</v>
      </c>
      <c r="C37" s="8" t="s">
        <v>77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126</v>
      </c>
      <c r="B38" s="14" t="s">
        <v>101</v>
      </c>
      <c r="C38" s="8" t="s">
        <v>77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127</v>
      </c>
      <c r="B39" s="44" t="s">
        <v>128</v>
      </c>
      <c r="C39" s="45" t="s">
        <v>77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129</v>
      </c>
      <c r="B40" s="15" t="s">
        <v>130</v>
      </c>
      <c r="C40" s="16" t="s">
        <v>77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131</v>
      </c>
      <c r="B41" s="15" t="s">
        <v>132</v>
      </c>
      <c r="C41" s="16" t="s">
        <v>77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133</v>
      </c>
      <c r="B42" s="48" t="s">
        <v>134</v>
      </c>
      <c r="C42" s="49" t="s">
        <v>77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135</v>
      </c>
      <c r="B43" s="15" t="s">
        <v>136</v>
      </c>
      <c r="C43" s="16" t="s">
        <v>77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137</v>
      </c>
      <c r="B44" s="15" t="s">
        <v>138</v>
      </c>
      <c r="C44" s="8" t="s">
        <v>77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139</v>
      </c>
      <c r="B45" s="15" t="s">
        <v>140</v>
      </c>
      <c r="C45" s="6" t="s">
        <v>77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141</v>
      </c>
      <c r="B46" s="15" t="s">
        <v>142</v>
      </c>
      <c r="C46" s="6" t="s">
        <v>77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143</v>
      </c>
      <c r="B47" s="15" t="s">
        <v>144</v>
      </c>
      <c r="C47" s="16" t="s">
        <v>77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145</v>
      </c>
      <c r="B48" s="18" t="s">
        <v>146</v>
      </c>
      <c r="C48" s="6" t="s">
        <v>77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147</v>
      </c>
      <c r="B49" s="18" t="s">
        <v>148</v>
      </c>
      <c r="C49" s="6" t="s">
        <v>77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149</v>
      </c>
      <c r="B50" s="18" t="s">
        <v>150</v>
      </c>
      <c r="C50" s="6" t="s">
        <v>77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151</v>
      </c>
      <c r="B51" s="18" t="s">
        <v>152</v>
      </c>
      <c r="C51" s="6" t="s">
        <v>77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153</v>
      </c>
      <c r="B52" s="18" t="s">
        <v>154</v>
      </c>
      <c r="C52" s="6" t="s">
        <v>77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155</v>
      </c>
      <c r="B53" s="18" t="s">
        <v>156</v>
      </c>
      <c r="C53" s="6" t="s">
        <v>77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157</v>
      </c>
      <c r="B54" s="18" t="s">
        <v>158</v>
      </c>
      <c r="C54" s="6" t="s">
        <v>77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159</v>
      </c>
      <c r="B55" s="19" t="s">
        <v>160</v>
      </c>
      <c r="C55" s="8" t="s">
        <v>77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161</v>
      </c>
      <c r="B56" s="18" t="s">
        <v>162</v>
      </c>
      <c r="C56" s="6" t="s">
        <v>77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163</v>
      </c>
      <c r="B57" s="18" t="s">
        <v>164</v>
      </c>
      <c r="C57" s="6" t="s">
        <v>77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165</v>
      </c>
      <c r="B58" s="18" t="s">
        <v>166</v>
      </c>
      <c r="C58" s="6" t="s">
        <v>77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167</v>
      </c>
      <c r="B59" s="18" t="s">
        <v>168</v>
      </c>
      <c r="C59" s="6" t="s">
        <v>77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169</v>
      </c>
      <c r="B60" s="18" t="s">
        <v>170</v>
      </c>
      <c r="C60" s="6" t="s">
        <v>77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171</v>
      </c>
      <c r="B61" s="18" t="s">
        <v>172</v>
      </c>
      <c r="C61" s="6" t="s">
        <v>77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173</v>
      </c>
      <c r="B62" s="18" t="s">
        <v>174</v>
      </c>
      <c r="C62" s="6" t="s">
        <v>77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175</v>
      </c>
      <c r="B63" s="18" t="s">
        <v>176</v>
      </c>
      <c r="C63" s="6" t="s">
        <v>77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177</v>
      </c>
      <c r="B64" s="18" t="s">
        <v>178</v>
      </c>
      <c r="C64" s="6" t="s">
        <v>77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179</v>
      </c>
      <c r="B65" s="20" t="s">
        <v>180</v>
      </c>
      <c r="C65" s="21" t="s">
        <v>77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181</v>
      </c>
      <c r="B66" s="22" t="s">
        <v>182</v>
      </c>
      <c r="C66" s="11" t="s">
        <v>77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184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185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186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187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184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185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186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187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488</v>
      </c>
      <c r="B6" s="251" t="s">
        <v>489</v>
      </c>
      <c r="C6" s="251" t="s">
        <v>490</v>
      </c>
      <c r="D6" s="251" t="s">
        <v>491</v>
      </c>
      <c r="E6" s="251" t="s">
        <v>492</v>
      </c>
      <c r="F6" s="251" t="s">
        <v>493</v>
      </c>
      <c r="G6" s="252" t="s">
        <v>494</v>
      </c>
    </row>
    <row r="7" spans="1:7" ht="16.5" thickBot="1" x14ac:dyDescent="0.3">
      <c r="A7" s="253" t="s">
        <v>495</v>
      </c>
      <c r="B7" s="253" t="s">
        <v>496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497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244</v>
      </c>
      <c r="B9" s="256" t="s">
        <v>498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473</v>
      </c>
      <c r="B10" s="256" t="s">
        <v>202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474</v>
      </c>
      <c r="B11" s="256" t="s">
        <v>204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475</v>
      </c>
      <c r="B12" s="256" t="s">
        <v>499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476</v>
      </c>
      <c r="B13" s="256" t="s">
        <v>500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501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502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246</v>
      </c>
      <c r="B16" s="256" t="s">
        <v>503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477</v>
      </c>
      <c r="B17" s="256" t="s">
        <v>326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478</v>
      </c>
      <c r="B18" s="260" t="s">
        <v>504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505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506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479</v>
      </c>
      <c r="B21" s="256" t="s">
        <v>507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508</v>
      </c>
      <c r="B22" s="256" t="s">
        <v>219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252</v>
      </c>
      <c r="B23" s="256" t="s">
        <v>220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480</v>
      </c>
      <c r="B24" s="256" t="s">
        <v>509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73</v>
      </c>
      <c r="B25" s="256" t="s">
        <v>221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344</v>
      </c>
      <c r="B26" s="256" t="s">
        <v>510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511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512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513</v>
      </c>
      <c r="B29" s="256" t="s">
        <v>514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481</v>
      </c>
      <c r="B30" s="256" t="s">
        <v>222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515</v>
      </c>
      <c r="B31" s="256" t="s">
        <v>516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273</v>
      </c>
      <c r="B32" s="256" t="s">
        <v>224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482</v>
      </c>
      <c r="B33" s="256" t="s">
        <v>225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483</v>
      </c>
      <c r="B34" s="256" t="s">
        <v>226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484</v>
      </c>
      <c r="B35" s="256" t="s">
        <v>227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228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229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230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231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485</v>
      </c>
      <c r="B40" s="256" t="s">
        <v>232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486</v>
      </c>
      <c r="B41" s="256" t="s">
        <v>233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487</v>
      </c>
      <c r="B42" s="256" t="s">
        <v>234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517</v>
      </c>
      <c r="B43" s="256" t="s">
        <v>518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519</v>
      </c>
      <c r="B44" s="256" t="s">
        <v>520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17" t="s">
        <v>1110</v>
      </c>
      <c r="C2" s="318" t="s">
        <v>1112</v>
      </c>
      <c r="D2" s="318" t="s">
        <v>1113</v>
      </c>
      <c r="E2" s="317">
        <v>2017</v>
      </c>
      <c r="F2" s="317">
        <v>2018</v>
      </c>
      <c r="G2" s="317">
        <v>2019</v>
      </c>
      <c r="H2" s="317">
        <v>2020</v>
      </c>
      <c r="I2" s="317">
        <v>2021</v>
      </c>
      <c r="J2" s="317">
        <v>2022</v>
      </c>
    </row>
    <row r="3" spans="2:10" ht="23.25" customHeight="1" x14ac:dyDescent="0.25">
      <c r="B3" s="314" t="s">
        <v>1111</v>
      </c>
      <c r="C3" s="307" t="e">
        <f>Финплан!#REF!</f>
        <v>#REF!</v>
      </c>
      <c r="D3" s="307" t="e">
        <f>Финплан!#REF!</f>
        <v>#REF!</v>
      </c>
      <c r="E3" s="307">
        <v>964.32749568850147</v>
      </c>
      <c r="F3" s="307">
        <v>882.69619080521693</v>
      </c>
      <c r="G3" s="307">
        <v>913.41692189217463</v>
      </c>
      <c r="H3" s="307">
        <v>937.36276049462231</v>
      </c>
      <c r="I3" s="307">
        <v>965.2666282780732</v>
      </c>
      <c r="J3" s="307"/>
    </row>
    <row r="4" spans="2:10" ht="23.25" customHeight="1" x14ac:dyDescent="0.25">
      <c r="B4" s="314" t="s">
        <v>1114</v>
      </c>
      <c r="C4" s="307" t="e">
        <f>Финплан!#REF!</f>
        <v>#REF!</v>
      </c>
      <c r="D4" s="307" t="e">
        <f>Финплан!#REF!</f>
        <v>#REF!</v>
      </c>
      <c r="E4" s="307">
        <f>Финплан!$D$35</f>
        <v>253.4949</v>
      </c>
      <c r="F4" s="307" t="e">
        <f>Финплан!#REF!</f>
        <v>#REF!</v>
      </c>
      <c r="G4" s="307" t="e">
        <f>Финплан!#REF!</f>
        <v>#REF!</v>
      </c>
      <c r="H4" s="307" t="e">
        <f>Финплан!#REF!</f>
        <v>#REF!</v>
      </c>
      <c r="I4" s="307" t="e">
        <f>Финплан!#REF!</f>
        <v>#REF!</v>
      </c>
      <c r="J4" s="307" t="e">
        <f>Финплан!#REF!</f>
        <v>#REF!</v>
      </c>
    </row>
    <row r="5" spans="2:10" ht="23.25" customHeight="1" x14ac:dyDescent="0.25">
      <c r="B5" s="314" t="s">
        <v>1117</v>
      </c>
      <c r="C5" s="307" t="e">
        <f>C4-C3</f>
        <v>#REF!</v>
      </c>
      <c r="D5" s="307" t="e">
        <f t="shared" ref="D5:I5" si="0">D4-D3</f>
        <v>#REF!</v>
      </c>
      <c r="E5" s="307">
        <f t="shared" si="0"/>
        <v>-710.83259568850144</v>
      </c>
      <c r="F5" s="307" t="e">
        <f t="shared" si="0"/>
        <v>#REF!</v>
      </c>
      <c r="G5" s="307" t="e">
        <f t="shared" si="0"/>
        <v>#REF!</v>
      </c>
      <c r="H5" s="307" t="e">
        <f t="shared" si="0"/>
        <v>#REF!</v>
      </c>
      <c r="I5" s="307" t="e">
        <f t="shared" si="0"/>
        <v>#REF!</v>
      </c>
      <c r="J5" s="307"/>
    </row>
    <row r="6" spans="2:10" ht="90.75" customHeight="1" x14ac:dyDescent="0.25">
      <c r="B6" s="314"/>
      <c r="C6" s="316"/>
      <c r="D6" s="316"/>
      <c r="E6" s="315" t="s">
        <v>1115</v>
      </c>
      <c r="F6" s="315" t="s">
        <v>1116</v>
      </c>
      <c r="G6" s="315" t="s">
        <v>1116</v>
      </c>
      <c r="H6" s="315" t="s">
        <v>1116</v>
      </c>
      <c r="I6" s="315" t="s">
        <v>1116</v>
      </c>
      <c r="J6" s="315" t="s">
        <v>1116</v>
      </c>
    </row>
    <row r="7" spans="2:10" ht="31.5" customHeight="1" x14ac:dyDescent="0.25">
      <c r="B7" s="317" t="s">
        <v>1118</v>
      </c>
      <c r="C7" s="318" t="s">
        <v>1112</v>
      </c>
      <c r="D7" s="318" t="s">
        <v>1113</v>
      </c>
      <c r="E7" s="317">
        <v>2017</v>
      </c>
      <c r="F7" s="317">
        <v>2018</v>
      </c>
      <c r="G7" s="317">
        <v>2019</v>
      </c>
      <c r="H7" s="317">
        <v>2020</v>
      </c>
      <c r="I7" s="317">
        <v>2021</v>
      </c>
      <c r="J7" s="317">
        <v>2022</v>
      </c>
    </row>
    <row r="8" spans="2:10" ht="31.5" customHeight="1" x14ac:dyDescent="0.25">
      <c r="B8" s="314" t="s">
        <v>1111</v>
      </c>
      <c r="C8" s="307" t="e">
        <f>Финплан!#REF!</f>
        <v>#REF!</v>
      </c>
      <c r="D8" s="307" t="e">
        <f>Финплан!#REF!</f>
        <v>#REF!</v>
      </c>
      <c r="E8" s="307">
        <v>645.09894477370835</v>
      </c>
      <c r="F8" s="307">
        <v>658.13939352886882</v>
      </c>
      <c r="G8" s="307">
        <v>668.60106326531411</v>
      </c>
      <c r="H8" s="307">
        <v>691.90877579432811</v>
      </c>
      <c r="I8" s="307">
        <v>694.05617534263922</v>
      </c>
      <c r="J8" s="307"/>
    </row>
    <row r="9" spans="2:10" x14ac:dyDescent="0.25">
      <c r="B9" s="314" t="s">
        <v>1114</v>
      </c>
      <c r="C9" s="307" t="e">
        <f>Финплан!#REF!</f>
        <v>#REF!</v>
      </c>
      <c r="D9" s="307" t="e">
        <f>Финплан!#REF!</f>
        <v>#REF!</v>
      </c>
      <c r="E9" s="307">
        <f>Финплан!$D$50</f>
        <v>159.70847000000001</v>
      </c>
      <c r="F9" s="307" t="e">
        <f>Финплан!#REF!</f>
        <v>#REF!</v>
      </c>
      <c r="G9" s="307" t="e">
        <f>Финплан!#REF!</f>
        <v>#REF!</v>
      </c>
      <c r="H9" s="307" t="e">
        <f>Финплан!#REF!</f>
        <v>#REF!</v>
      </c>
      <c r="I9" s="307" t="e">
        <f>Финплан!#REF!</f>
        <v>#REF!</v>
      </c>
      <c r="J9" s="307" t="e">
        <f>Финплан!#REF!</f>
        <v>#REF!</v>
      </c>
    </row>
    <row r="10" spans="2:10" ht="15.75" customHeight="1" x14ac:dyDescent="0.25">
      <c r="B10" s="314" t="s">
        <v>1117</v>
      </c>
      <c r="C10" s="307" t="e">
        <f>C9-C8</f>
        <v>#REF!</v>
      </c>
      <c r="D10" s="307" t="e">
        <f t="shared" ref="D10:J10" si="1">D9-D8</f>
        <v>#REF!</v>
      </c>
      <c r="E10" s="307">
        <f t="shared" si="1"/>
        <v>-485.39047477370832</v>
      </c>
      <c r="F10" s="307" t="e">
        <f t="shared" si="1"/>
        <v>#REF!</v>
      </c>
      <c r="G10" s="307" t="e">
        <f t="shared" si="1"/>
        <v>#REF!</v>
      </c>
      <c r="H10" s="307" t="e">
        <f t="shared" si="1"/>
        <v>#REF!</v>
      </c>
      <c r="I10" s="307" t="e">
        <f t="shared" si="1"/>
        <v>#REF!</v>
      </c>
      <c r="J10" s="307" t="e">
        <f t="shared" si="1"/>
        <v>#REF!</v>
      </c>
    </row>
    <row r="11" spans="2:10" x14ac:dyDescent="0.25">
      <c r="B11" s="313"/>
      <c r="C11" s="313"/>
      <c r="D11" s="313"/>
      <c r="E11" s="313"/>
      <c r="F11" s="313"/>
      <c r="G11" s="313"/>
      <c r="H11" s="313"/>
      <c r="I11" s="313"/>
      <c r="J11" s="313"/>
    </row>
    <row r="12" spans="2:10" x14ac:dyDescent="0.25">
      <c r="B12" s="313"/>
      <c r="C12" s="313"/>
      <c r="D12" s="313"/>
      <c r="E12" s="313"/>
      <c r="F12" s="313"/>
      <c r="G12" s="313"/>
      <c r="H12" s="313"/>
      <c r="I12" s="313"/>
      <c r="J12" s="313"/>
    </row>
    <row r="13" spans="2:10" x14ac:dyDescent="0.25">
      <c r="B13" s="313"/>
      <c r="C13" s="313"/>
      <c r="D13" s="313"/>
      <c r="E13" s="313"/>
      <c r="F13" s="313"/>
      <c r="G13" s="313"/>
      <c r="H13" s="313"/>
      <c r="I13" s="313"/>
      <c r="J13" s="313"/>
    </row>
    <row r="14" spans="2:10" x14ac:dyDescent="0.25">
      <c r="B14" s="313"/>
      <c r="C14" s="313"/>
      <c r="D14" s="313"/>
      <c r="E14" s="313"/>
      <c r="F14" s="313"/>
      <c r="G14" s="313"/>
      <c r="H14" s="313"/>
      <c r="I14" s="313"/>
      <c r="J14" s="313"/>
    </row>
    <row r="15" spans="2:10" x14ac:dyDescent="0.25">
      <c r="B15" s="313"/>
      <c r="C15" s="313"/>
      <c r="D15" s="313"/>
      <c r="E15" s="313"/>
      <c r="F15" s="313"/>
      <c r="G15" s="313"/>
      <c r="H15" s="313"/>
      <c r="I15" s="313"/>
      <c r="J15" s="313"/>
    </row>
    <row r="16" spans="2:10" x14ac:dyDescent="0.25">
      <c r="B16" s="313"/>
      <c r="C16" s="313"/>
      <c r="D16" s="313"/>
      <c r="E16" s="313"/>
      <c r="F16" s="313"/>
      <c r="G16" s="313"/>
      <c r="H16" s="313"/>
      <c r="I16" s="313"/>
      <c r="J16" s="313"/>
    </row>
    <row r="17" spans="2:10" x14ac:dyDescent="0.25">
      <c r="B17" s="313"/>
      <c r="C17" s="313"/>
      <c r="D17" s="313"/>
      <c r="E17" s="313"/>
      <c r="F17" s="313"/>
      <c r="G17" s="313"/>
      <c r="H17" s="313"/>
      <c r="I17" s="313"/>
      <c r="J17" s="313"/>
    </row>
    <row r="18" spans="2:10" x14ac:dyDescent="0.25">
      <c r="B18" s="313"/>
      <c r="C18" s="313"/>
      <c r="D18" s="313"/>
      <c r="E18" s="313"/>
      <c r="F18" s="313"/>
      <c r="G18" s="313"/>
      <c r="H18" s="313"/>
      <c r="I18" s="313"/>
      <c r="J18" s="313"/>
    </row>
    <row r="19" spans="2:10" x14ac:dyDescent="0.25">
      <c r="B19" s="313"/>
      <c r="C19" s="313"/>
      <c r="D19" s="313"/>
      <c r="E19" s="313"/>
      <c r="F19" s="313"/>
      <c r="G19" s="313"/>
      <c r="H19" s="313"/>
      <c r="I19" s="313"/>
      <c r="J19" s="313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Марина В. Менская</cp:lastModifiedBy>
  <cp:lastPrinted>2024-02-13T05:55:21Z</cp:lastPrinted>
  <dcterms:created xsi:type="dcterms:W3CDTF">2015-09-16T07:43:55Z</dcterms:created>
  <dcterms:modified xsi:type="dcterms:W3CDTF">2024-02-14T12:44:50Z</dcterms:modified>
</cp:coreProperties>
</file>