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3\корректировка плана 18.08.23 с ТП\"/>
    </mc:Choice>
  </mc:AlternateContent>
  <xr:revisionPtr revIDLastSave="0" documentId="13_ncr:81_{7A21FF3B-AEA9-417E-A124-11EE2B7DFD3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ередвижная энергетика 1" sheetId="1" state="hidden" r:id="rId1"/>
    <sheet name="ФЭМ" sheetId="2" r:id="rId2"/>
    <sheet name="проч" sheetId="3" state="hidden" r:id="rId3"/>
    <sheet name="Росэнергоатом" sheetId="4" state="hidden" r:id="rId4"/>
  </sheets>
  <definedNames>
    <definedName name="Z_03A69330_1DDB_4DC7_AAC1_BA7CE85DAE66_.wvu.PrintArea" localSheetId="1" hidden="1">ФЭМ!$A$1:$U$476</definedName>
    <definedName name="Z_3D9D7480_27FA_4254_B33E_217B8A2B23FC_.wvu.Cols" localSheetId="1" hidden="1">ФЭМ!$M:$N,ФЭМ!$P:$Q,ФЭМ!$S:$T,ФЭМ!$V:$W</definedName>
    <definedName name="Z_3D9D7480_27FA_4254_B33E_217B8A2B23FC_.wvu.PrintArea" localSheetId="1" hidden="1">ФЭМ!$A$1:$U$459</definedName>
    <definedName name="Z_9F3911BC_3713_4398_AB06_DCDE4D55475F_.wvu.Cols" localSheetId="1" hidden="1">ФЭМ!$H:$H,ФЭМ!$J:$K,ФЭМ!$M:$N,ФЭМ!$P:$Q,ФЭМ!$S:$T,ФЭМ!$V:$W</definedName>
    <definedName name="Z_F2C38B22_7FCE_44F1_B8ED_4DF717AE3216_.wvu.Cols" localSheetId="1" hidden="1">ФЭМ!$W:$W</definedName>
    <definedName name="Z_F2C38B22_7FCE_44F1_B8ED_4DF717AE3216_.wvu.PrintArea" localSheetId="1" hidden="1">ФЭМ!$A$1:$W$476</definedName>
    <definedName name="_xlnm.Print_Area" localSheetId="1">ФЭМ!$A$1:$W$476</definedName>
  </definedNames>
  <calcPr calcId="191029"/>
  <customWorkbookViews>
    <customWorkbookView name="Вероника В. Кащеева - Личное представление" guid="{F2C38B22-7FCE-44F1-B8ED-4DF717AE3216}" mergeInterval="0" personalView="1" maximized="1" xWindow="-8" yWindow="-8" windowWidth="1936" windowHeight="1056" activeSheetId="2"/>
    <customWorkbookView name="MenskayaMV - Личное представление" guid="{03A69330-1DDB-4DC7-AAC1-BA7CE85DAE66}" mergeInterval="0" personalView="1" xWindow="934" yWindow="22" windowWidth="945" windowHeight="1040" activeSheetId="2"/>
    <customWorkbookView name="Максим Г. Галкин - Личное представление" guid="{9F3911BC-3713-4398-AB06-DCDE4D55475F}" mergeInterval="0" personalView="1" maximized="1" xWindow="-1928" yWindow="-8" windowWidth="1936" windowHeight="1056" activeSheetId="2"/>
    <customWorkbookView name="kascheevavv - Личное представление" guid="{3D9D7480-27FA-4254-B33E-217B8A2B23FC}" mergeInterval="0" personalView="1" maximized="1" xWindow="1" yWindow="1" windowWidth="1916" windowHeight="850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1" i="2" l="1"/>
  <c r="I373" i="2" s="1"/>
  <c r="I441" i="2"/>
  <c r="J398" i="2"/>
  <c r="M399" i="2"/>
  <c r="J375" i="2"/>
  <c r="M382" i="2"/>
  <c r="M375" i="2" s="1"/>
  <c r="J399" i="2"/>
  <c r="G374" i="2"/>
  <c r="G373" i="2"/>
  <c r="I427" i="2"/>
  <c r="I374" i="2" s="1"/>
  <c r="J441" i="2"/>
  <c r="J431" i="2"/>
  <c r="L441" i="2"/>
  <c r="L431" i="2"/>
  <c r="O441" i="2"/>
  <c r="O431" i="2"/>
  <c r="R441" i="2"/>
  <c r="R431" i="2"/>
  <c r="R427" i="2"/>
  <c r="O427" i="2"/>
  <c r="L427" i="2"/>
  <c r="M427" i="2" l="1"/>
  <c r="M374" i="2" s="1"/>
  <c r="M373" i="2" s="1"/>
  <c r="J427" i="2"/>
  <c r="J374" i="2" s="1"/>
  <c r="J373" i="2" s="1"/>
  <c r="J305" i="2"/>
  <c r="J350" i="2" l="1"/>
  <c r="R311" i="2" l="1"/>
  <c r="O311" i="2"/>
  <c r="L311" i="2"/>
  <c r="R305" i="2"/>
  <c r="O305" i="2"/>
  <c r="L305" i="2"/>
  <c r="I305" i="2"/>
  <c r="G311" i="2"/>
  <c r="F311" i="2"/>
  <c r="H311" i="2"/>
  <c r="H305" i="2"/>
  <c r="G305" i="2"/>
  <c r="F305" i="2"/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V23" i="2"/>
  <c r="W23" i="2"/>
  <c r="V38" i="2"/>
  <c r="W38" i="2"/>
  <c r="V203" i="2"/>
  <c r="W203" i="2"/>
  <c r="V210" i="2"/>
  <c r="W210" i="2"/>
  <c r="V222" i="2"/>
  <c r="W222" i="2"/>
  <c r="V235" i="2"/>
  <c r="W235" i="2"/>
  <c r="V340" i="2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116" i="1" s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D191" i="1"/>
  <c r="E191" i="1"/>
  <c r="F191" i="1"/>
  <c r="C192" i="1"/>
  <c r="D192" i="1"/>
  <c r="E192" i="1"/>
  <c r="F192" i="1"/>
  <c r="C196" i="1"/>
  <c r="D196" i="1"/>
  <c r="G196" i="1" s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D220" i="1"/>
  <c r="E220" i="1"/>
  <c r="F220" i="1"/>
  <c r="C221" i="1"/>
  <c r="C249" i="1" s="1"/>
  <c r="D221" i="1"/>
  <c r="D248" i="1" s="1"/>
  <c r="E221" i="1"/>
  <c r="F221" i="1"/>
  <c r="C222" i="1"/>
  <c r="C223" i="1" s="1"/>
  <c r="D222" i="1"/>
  <c r="E222" i="1"/>
  <c r="E223" i="1" s="1"/>
  <c r="F222" i="1"/>
  <c r="C224" i="1"/>
  <c r="D224" i="1"/>
  <c r="E224" i="1"/>
  <c r="F224" i="1"/>
  <c r="C227" i="1"/>
  <c r="D227" i="1"/>
  <c r="E227" i="1"/>
  <c r="F227" i="1"/>
  <c r="F254" i="1" s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C236" i="1" s="1"/>
  <c r="C259" i="1" s="1"/>
  <c r="D234" i="1"/>
  <c r="E234" i="1"/>
  <c r="E236" i="1" s="1"/>
  <c r="E259" i="1" s="1"/>
  <c r="F234" i="1"/>
  <c r="C235" i="1"/>
  <c r="D235" i="1"/>
  <c r="E235" i="1"/>
  <c r="F235" i="1"/>
  <c r="D236" i="1"/>
  <c r="D259" i="1" s="1"/>
  <c r="F236" i="1"/>
  <c r="F259" i="1" s="1"/>
  <c r="C237" i="1"/>
  <c r="C198" i="1" s="1"/>
  <c r="D237" i="1"/>
  <c r="E237" i="1"/>
  <c r="F237" i="1"/>
  <c r="F239" i="1" s="1"/>
  <c r="F215" i="1" s="1"/>
  <c r="C238" i="1"/>
  <c r="D238" i="1"/>
  <c r="E238" i="1"/>
  <c r="F238" i="1"/>
  <c r="E239" i="1"/>
  <c r="E215" i="1" s="1"/>
  <c r="C240" i="1"/>
  <c r="C242" i="1" s="1"/>
  <c r="D240" i="1"/>
  <c r="E240" i="1"/>
  <c r="F240" i="1"/>
  <c r="F242" i="1" s="1"/>
  <c r="F243" i="1" s="1"/>
  <c r="C241" i="1"/>
  <c r="D241" i="1"/>
  <c r="E241" i="1"/>
  <c r="F241" i="1"/>
  <c r="G249" i="1"/>
  <c r="G250" i="1"/>
  <c r="G251" i="1"/>
  <c r="G252" i="1"/>
  <c r="G253" i="1"/>
  <c r="G254" i="1"/>
  <c r="G255" i="1"/>
  <c r="G256" i="1"/>
  <c r="G257" i="1"/>
  <c r="G258" i="1"/>
  <c r="G259" i="1"/>
  <c r="C265" i="1"/>
  <c r="C275" i="1" s="1"/>
  <c r="D265" i="1"/>
  <c r="D275" i="1" s="1"/>
  <c r="E265" i="1"/>
  <c r="F265" i="1"/>
  <c r="C266" i="1"/>
  <c r="D266" i="1"/>
  <c r="G266" i="1" s="1"/>
  <c r="E266" i="1"/>
  <c r="F266" i="1"/>
  <c r="C267" i="1"/>
  <c r="D267" i="1"/>
  <c r="E267" i="1"/>
  <c r="E278" i="1" s="1"/>
  <c r="F267" i="1"/>
  <c r="C268" i="1"/>
  <c r="C271" i="1" s="1"/>
  <c r="D268" i="1"/>
  <c r="E268" i="1"/>
  <c r="F268" i="1"/>
  <c r="F271" i="1" s="1"/>
  <c r="C269" i="1"/>
  <c r="C276" i="1" s="1"/>
  <c r="D269" i="1"/>
  <c r="E269" i="1"/>
  <c r="E276" i="1" s="1"/>
  <c r="F269" i="1"/>
  <c r="G273" i="1"/>
  <c r="D278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C274" i="1" l="1"/>
  <c r="F250" i="1"/>
  <c r="C270" i="1"/>
  <c r="C239" i="1"/>
  <c r="C244" i="1" s="1"/>
  <c r="F276" i="1"/>
  <c r="E242" i="1"/>
  <c r="E244" i="1" s="1"/>
  <c r="C199" i="1"/>
  <c r="D242" i="1"/>
  <c r="D225" i="1" s="1"/>
  <c r="D226" i="1" s="1"/>
  <c r="G268" i="1"/>
  <c r="D223" i="1"/>
  <c r="G192" i="1"/>
  <c r="G267" i="1"/>
  <c r="F279" i="1"/>
  <c r="F244" i="1"/>
  <c r="E248" i="1"/>
  <c r="D199" i="1"/>
  <c r="G199" i="1" s="1"/>
  <c r="D276" i="1"/>
  <c r="G221" i="1"/>
  <c r="G220" i="1"/>
  <c r="C243" i="1"/>
  <c r="C250" i="1"/>
  <c r="E225" i="1"/>
  <c r="E226" i="1" s="1"/>
  <c r="E243" i="1"/>
  <c r="E270" i="1"/>
  <c r="D253" i="1"/>
  <c r="C225" i="1"/>
  <c r="C226" i="1" s="1"/>
  <c r="G191" i="1"/>
  <c r="D277" i="1"/>
  <c r="E274" i="1"/>
  <c r="E253" i="1"/>
  <c r="E251" i="1"/>
  <c r="E249" i="1"/>
  <c r="F251" i="1"/>
  <c r="F252" i="1" s="1"/>
  <c r="E250" i="1"/>
  <c r="F223" i="1"/>
  <c r="C248" i="1"/>
  <c r="C277" i="1" s="1"/>
  <c r="G200" i="1"/>
  <c r="D271" i="1"/>
  <c r="G216" i="1"/>
  <c r="E275" i="1"/>
  <c r="D274" i="1"/>
  <c r="G274" i="1" s="1"/>
  <c r="D270" i="1"/>
  <c r="G269" i="1"/>
  <c r="E271" i="1"/>
  <c r="F270" i="1"/>
  <c r="C253" i="1"/>
  <c r="C255" i="1" s="1"/>
  <c r="F225" i="1"/>
  <c r="G214" i="1"/>
  <c r="G197" i="1"/>
  <c r="D256" i="1"/>
  <c r="D280" i="1" s="1"/>
  <c r="E277" i="1"/>
  <c r="C278" i="1"/>
  <c r="G265" i="1"/>
  <c r="E254" i="1"/>
  <c r="E279" i="1" s="1"/>
  <c r="F253" i="1"/>
  <c r="D251" i="1"/>
  <c r="F249" i="1"/>
  <c r="D239" i="1"/>
  <c r="D215" i="1" s="1"/>
  <c r="G215" i="1" s="1"/>
  <c r="F278" i="1"/>
  <c r="G275" i="1"/>
  <c r="D254" i="1"/>
  <c r="D279" i="1" s="1"/>
  <c r="C251" i="1"/>
  <c r="C257" i="1" s="1"/>
  <c r="D250" i="1"/>
  <c r="F248" i="1"/>
  <c r="G248" i="1" s="1"/>
  <c r="G222" i="1"/>
  <c r="G223" i="1" s="1"/>
  <c r="C254" i="1"/>
  <c r="C279" i="1" s="1"/>
  <c r="D249" i="1"/>
  <c r="C256" i="1" l="1"/>
  <c r="C280" i="1" s="1"/>
  <c r="D243" i="1"/>
  <c r="G271" i="1"/>
  <c r="C215" i="1"/>
  <c r="E252" i="1"/>
  <c r="E255" i="1"/>
  <c r="D244" i="1"/>
  <c r="D257" i="1"/>
  <c r="E256" i="1"/>
  <c r="E280" i="1" s="1"/>
  <c r="F257" i="1"/>
  <c r="C252" i="1"/>
  <c r="E257" i="1"/>
  <c r="F277" i="1"/>
  <c r="D252" i="1"/>
  <c r="F255" i="1"/>
  <c r="F256" i="1"/>
  <c r="F280" i="1" s="1"/>
  <c r="G270" i="1"/>
  <c r="D255" i="1"/>
</calcChain>
</file>

<file path=xl/sharedStrings.xml><?xml version="1.0" encoding="utf-8"?>
<sst xmlns="http://schemas.openxmlformats.org/spreadsheetml/2006/main" count="7104" uniqueCount="1146">
  <si>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</si>
  <si>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</si>
  <si>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</si>
  <si>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</si>
  <si>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</si>
  <si>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</si>
  <si>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</si>
  <si>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</si>
  <si>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</si>
  <si>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</si>
  <si>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</si>
  <si>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</si>
  <si>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</si>
  <si>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</si>
  <si>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</si>
  <si>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</si>
  <si>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</si>
  <si>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</si>
  <si>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</si>
  <si>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</si>
  <si>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</si>
  <si>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</si>
  <si>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</si>
  <si>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</si>
  <si>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</si>
  <si>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</si>
  <si>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</si>
  <si>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</si>
  <si>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</si>
  <si>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</si>
  <si>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</si>
  <si>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</si>
  <si>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</si>
  <si>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</si>
  <si>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</si>
  <si>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</si>
  <si>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</si>
  <si>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</si>
  <si>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</si>
  <si>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</si>
  <si>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</si>
  <si>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</si>
  <si>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</si>
  <si>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</si>
  <si>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</si>
  <si>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</si>
  <si>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</si>
  <si>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</si>
  <si>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</si>
  <si>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</si>
  <si>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</si>
  <si>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</si>
  <si>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</si>
  <si>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</si>
  <si>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</si>
  <si>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</si>
  <si>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</si>
  <si>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</si>
  <si>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</si>
  <si>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</si>
  <si>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</si>
  <si>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</si>
  <si>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</si>
  <si>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</si>
  <si>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</si>
  <si>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</si>
  <si>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</si>
  <si>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</si>
  <si>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</si>
  <si>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</si>
  <si>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</si>
  <si>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</si>
  <si>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</si>
  <si>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</si>
  <si>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</si>
  <si>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</si>
  <si>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</si>
  <si>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</si>
  <si>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</si>
  <si>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</si>
  <si>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</si>
  <si>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</si>
  <si>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</si>
  <si>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</si>
  <si>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</si>
  <si>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</si>
  <si>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</si>
  <si>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</si>
  <si>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</si>
  <si>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</si>
  <si>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</si>
  <si>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</si>
  <si>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</si>
  <si>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</si>
  <si>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</si>
  <si>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</si>
  <si>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</si>
  <si>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</si>
  <si>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</si>
  <si>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</si>
  <si>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</si>
  <si>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</si>
  <si>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</si>
  <si>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</si>
  <si>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</si>
  <si>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</si>
  <si>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</si>
  <si>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</si>
  <si>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</si>
  <si>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</si>
  <si>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</si>
  <si>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</si>
  <si>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</si>
  <si>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</si>
  <si>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</si>
  <si>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</si>
  <si>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</si>
  <si>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</si>
  <si>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</si>
  <si>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</si>
  <si>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</si>
  <si>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</si>
  <si>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</si>
  <si>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</si>
  <si>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</si>
  <si>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</si>
  <si>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</si>
  <si>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</si>
  <si>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</si>
  <si>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</si>
  <si>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</si>
  <si>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</si>
  <si>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</si>
  <si>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</si>
  <si>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</si>
  <si>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</si>
  <si>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</si>
  <si>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</si>
  <si>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</si>
  <si>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</si>
  <si>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</si>
  <si>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</si>
  <si>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</si>
  <si>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</si>
  <si>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</si>
  <si>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</si>
  <si>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</si>
  <si>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</si>
  <si>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</si>
  <si>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</si>
  <si>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</si>
  <si>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</si>
  <si>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</si>
  <si>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</si>
  <si>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</si>
  <si>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</si>
  <si>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</si>
  <si>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</si>
  <si>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</si>
  <si>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</si>
  <si>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</si>
  <si>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</si>
  <si>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</si>
  <si>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</si>
  <si>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</si>
  <si>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</si>
  <si>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</si>
  <si>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</si>
  <si>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</si>
  <si>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</si>
  <si>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</si>
  <si>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</si>
  <si>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</si>
  <si>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</si>
  <si>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</si>
  <si>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</si>
  <si>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</si>
  <si>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</si>
  <si>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</si>
  <si>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</si>
  <si>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</si>
  <si>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</si>
  <si>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</si>
  <si>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</si>
  <si>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</si>
  <si>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</si>
  <si>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</si>
  <si>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</si>
  <si>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</si>
  <si>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</si>
  <si>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</si>
  <si>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</si>
  <si>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</si>
  <si>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</si>
  <si>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</si>
  <si>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</si>
  <si>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</si>
  <si>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</si>
  <si>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</si>
  <si>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</si>
  <si>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</si>
  <si>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</si>
  <si>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</si>
  <si>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</si>
  <si>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</si>
  <si>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</si>
  <si>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</si>
  <si>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</si>
  <si>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</si>
  <si>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</si>
  <si>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</si>
  <si>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</si>
  <si>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</si>
  <si>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</si>
  <si>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</si>
  <si>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</si>
  <si>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</si>
  <si>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</si>
  <si>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</si>
  <si>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</si>
  <si>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</si>
  <si>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</si>
  <si>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</si>
  <si>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</si>
  <si>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</si>
  <si>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</si>
  <si>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</si>
  <si>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</si>
  <si>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</si>
  <si>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</si>
  <si>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</si>
  <si>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</si>
  <si>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</si>
  <si>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</si>
  <si>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</si>
  <si>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</si>
  <si>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</si>
  <si>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</si>
  <si>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</si>
  <si>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</si>
  <si>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</si>
  <si>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</si>
  <si>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</si>
  <si>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</si>
  <si>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</si>
  <si>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</si>
  <si>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</si>
  <si>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</si>
  <si>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</si>
  <si>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</si>
  <si>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</si>
  <si>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</si>
  <si>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</si>
  <si>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</si>
  <si>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</si>
  <si>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</si>
  <si>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</si>
  <si>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</si>
  <si>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</si>
  <si>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</si>
  <si>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</si>
  <si>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</si>
  <si>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</si>
  <si>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</si>
  <si>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</si>
  <si>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</si>
  <si>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</si>
  <si>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</si>
  <si>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</si>
  <si>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</si>
  <si>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</si>
  <si>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</si>
  <si>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</si>
  <si>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</si>
  <si>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</si>
  <si>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</si>
  <si>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</si>
  <si>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</si>
  <si>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</si>
  <si>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</si>
  <si>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</si>
  <si>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</si>
  <si>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</si>
  <si>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</si>
  <si>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</si>
  <si>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</si>
  <si>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</si>
  <si>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</si>
  <si>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</si>
  <si>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</si>
  <si>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</si>
  <si>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</si>
  <si>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</si>
  <si>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</si>
  <si>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</si>
  <si>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</si>
  <si>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</si>
  <si>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</si>
  <si>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</si>
  <si>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</si>
  <si>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</si>
  <si>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</si>
  <si>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</si>
  <si>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</si>
  <si>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</si>
  <si>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</si>
  <si>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</si>
  <si>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</si>
  <si>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</si>
  <si>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</si>
  <si>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</si>
  <si>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</si>
  <si>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</si>
  <si>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</si>
  <si>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</si>
  <si>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</si>
  <si>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</si>
  <si>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</si>
  <si>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</si>
  <si>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</si>
  <si>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</si>
  <si>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</si>
  <si>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</si>
  <si>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</si>
  <si>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</si>
  <si>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</si>
  <si>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</si>
  <si>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</si>
  <si>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</si>
  <si>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</si>
  <si>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</si>
  <si>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</si>
  <si>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</si>
  <si>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</si>
  <si>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</si>
  <si>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</si>
  <si>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</si>
  <si>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</si>
  <si>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</si>
  <si>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</si>
  <si>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</si>
  <si>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</si>
  <si>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</si>
  <si>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</si>
  <si>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</si>
  <si>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</si>
  <si>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</si>
  <si>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</si>
  <si>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</si>
  <si>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</si>
  <si>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</si>
  <si>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</si>
  <si>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</si>
  <si>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</si>
  <si>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</si>
  <si>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</si>
  <si>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</si>
  <si>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</si>
  <si>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</si>
  <si>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</si>
  <si>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</si>
  <si>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</si>
  <si>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</si>
  <si>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</si>
  <si>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</si>
  <si>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</si>
  <si>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</si>
  <si>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</si>
  <si>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</si>
  <si>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</si>
  <si>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</si>
  <si>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</si>
  <si>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</si>
  <si>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</si>
  <si>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</si>
  <si>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</si>
  <si>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</si>
  <si>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</si>
  <si>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</si>
  <si>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</si>
  <si>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</si>
  <si>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</si>
  <si>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</si>
  <si>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</si>
  <si>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</si>
  <si>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</si>
  <si>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</si>
  <si>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</si>
  <si>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</si>
  <si>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</si>
  <si>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</si>
  <si>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</si>
  <si>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</si>
  <si>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</si>
  <si>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</si>
  <si>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</si>
  <si>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</si>
  <si>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</si>
  <si>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</si>
  <si>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</si>
  <si>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</si>
  <si>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</si>
  <si>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</si>
  <si>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</si>
  <si>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</si>
  <si>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</si>
  <si>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</si>
  <si>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</si>
  <si>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</si>
  <si>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</si>
  <si>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</si>
  <si>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</si>
  <si>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</si>
  <si>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</si>
  <si>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</si>
  <si>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</si>
  <si>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</si>
  <si>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</si>
  <si>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</si>
  <si>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</si>
  <si>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</si>
  <si>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</si>
  <si>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</si>
  <si>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</si>
  <si>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</si>
  <si>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</si>
  <si>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</si>
  <si>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</si>
  <si>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</si>
  <si>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</si>
  <si>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</si>
  <si>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</si>
  <si>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</si>
  <si>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</si>
  <si>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</si>
  <si>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</si>
  <si>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</si>
  <si>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</si>
  <si>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</si>
  <si>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</si>
  <si>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</si>
  <si>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</si>
  <si>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</si>
  <si>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</si>
  <si>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</si>
  <si>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</si>
  <si>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</si>
  <si>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</si>
  <si>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</si>
  <si>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</si>
  <si>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</si>
  <si>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</si>
  <si>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</si>
  <si>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</si>
  <si>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</si>
  <si>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</si>
  <si>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</si>
  <si>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</si>
  <si>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</si>
  <si>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</si>
  <si>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</si>
  <si>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</si>
  <si>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</si>
  <si>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</si>
  <si>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</si>
  <si>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</si>
  <si>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</si>
  <si>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</si>
  <si>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</si>
  <si>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</si>
  <si>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</si>
  <si>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</si>
  <si>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</si>
  <si>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</si>
  <si>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</si>
  <si>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</si>
  <si>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</si>
  <si>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</si>
  <si>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</si>
  <si>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</si>
  <si>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</si>
  <si>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</si>
  <si>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</si>
  <si>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</si>
  <si>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</si>
  <si>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</si>
  <si>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</si>
  <si>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</si>
  <si>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</si>
  <si>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</si>
  <si>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</si>
  <si>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</si>
  <si>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</si>
  <si>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</si>
  <si>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</si>
  <si>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</si>
  <si>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</si>
  <si>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</si>
  <si>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</si>
  <si>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</si>
  <si>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</si>
  <si>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</si>
  <si>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</si>
  <si>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</si>
  <si>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</si>
  <si>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</si>
  <si>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</si>
  <si>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</si>
  <si>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</si>
  <si>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</si>
  <si>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</si>
  <si>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</si>
  <si>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</si>
  <si>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</si>
  <si>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</si>
  <si>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</si>
  <si>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</si>
  <si>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</si>
  <si>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</si>
  <si>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</si>
  <si>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</si>
  <si>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</si>
  <si>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</si>
  <si>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</si>
  <si>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</si>
  <si>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</si>
  <si>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</si>
  <si>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</si>
  <si>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</si>
  <si>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</si>
  <si>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</si>
  <si>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</si>
  <si>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</si>
  <si>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</si>
  <si>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</si>
  <si>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</si>
  <si>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</si>
  <si>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</si>
  <si>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</si>
  <si>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</si>
  <si>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</si>
  <si>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</si>
  <si>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</si>
  <si>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</si>
  <si>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</si>
  <si>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</si>
  <si>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</si>
  <si>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</si>
  <si>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</si>
  <si>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</si>
  <si>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</si>
  <si>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</si>
  <si>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</si>
  <si>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</si>
  <si>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</si>
  <si>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</si>
  <si>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</si>
  <si>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</si>
  <si>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</si>
  <si>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</si>
  <si>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</si>
  <si>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</si>
  <si>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</si>
  <si>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</si>
  <si>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</si>
  <si>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</si>
  <si>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</si>
  <si>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</si>
  <si>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</si>
  <si>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</si>
  <si>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</si>
  <si>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</si>
  <si>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</si>
  <si>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</si>
  <si>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</si>
  <si>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</si>
  <si>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</si>
  <si>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</si>
  <si>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</si>
  <si>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</si>
  <si>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</si>
  <si>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</si>
  <si>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</si>
  <si>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</si>
  <si>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</si>
  <si>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</si>
  <si>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</si>
  <si>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</si>
  <si>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</si>
  <si>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</si>
  <si>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</si>
  <si>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</si>
  <si>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</si>
  <si>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</si>
  <si>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</si>
  <si>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</si>
  <si>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</si>
  <si>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</si>
  <si>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</si>
  <si>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</si>
  <si>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</si>
  <si>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</si>
  <si>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</si>
  <si>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</si>
  <si>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</si>
  <si>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</si>
  <si>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</si>
  <si>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</si>
  <si>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</si>
  <si>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</si>
  <si>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</si>
  <si>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</si>
  <si>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</si>
  <si>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</si>
  <si>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</si>
  <si>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</si>
  <si>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</si>
  <si>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</si>
  <si>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</si>
  <si>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</si>
  <si>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</si>
  <si>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</si>
  <si>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</si>
  <si>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</si>
  <si>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</si>
  <si>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</si>
  <si>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</si>
  <si>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</si>
  <si>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</si>
  <si>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</si>
  <si>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</si>
  <si>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</si>
  <si>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</si>
  <si>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</si>
  <si>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</si>
  <si>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</si>
  <si>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</si>
  <si>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</si>
  <si>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</si>
  <si>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</si>
  <si>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</si>
  <si>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</si>
  <si>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</si>
  <si>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</si>
  <si>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</si>
  <si>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</si>
  <si>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</si>
  <si>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</si>
  <si>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</si>
  <si>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</si>
  <si>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</si>
  <si>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</si>
  <si>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</si>
  <si>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</si>
  <si>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</si>
  <si>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</si>
  <si>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</si>
  <si>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</si>
  <si>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</si>
  <si>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</si>
  <si>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</si>
  <si>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</si>
  <si>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</si>
  <si>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</si>
  <si>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</si>
  <si>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</si>
  <si>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</si>
  <si>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</si>
  <si>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</si>
  <si>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</si>
  <si>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</si>
  <si>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</si>
  <si>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</si>
  <si>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</si>
  <si>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</si>
  <si>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</si>
  <si>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</si>
  <si>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</si>
  <si>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</si>
  <si>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</si>
  <si>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</si>
  <si>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</si>
  <si>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</si>
  <si>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</si>
  <si>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</si>
  <si>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</si>
  <si>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</si>
  <si>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</si>
  <si>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</si>
  <si>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</si>
  <si>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</si>
  <si>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</si>
  <si>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</si>
  <si>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</si>
  <si>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</si>
  <si>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</si>
  <si>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</si>
  <si>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</si>
  <si>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</si>
  <si>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</si>
  <si>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</si>
  <si>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</si>
  <si>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</si>
  <si>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</si>
  <si>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</si>
  <si>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</si>
  <si>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</si>
  <si>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</si>
  <si>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</si>
  <si>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</si>
  <si>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</si>
  <si>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</si>
  <si>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</si>
  <si>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</si>
  <si>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</si>
  <si>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</si>
  <si>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</si>
  <si>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</si>
  <si>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</si>
  <si>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</si>
  <si>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</si>
  <si>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</si>
  <si>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</si>
  <si>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</si>
  <si>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</si>
  <si>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</si>
  <si>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</si>
  <si>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</si>
  <si>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</si>
  <si>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</si>
  <si>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</si>
  <si>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</si>
  <si>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</si>
  <si>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</si>
  <si>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</si>
  <si>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</si>
  <si>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</si>
  <si>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</si>
  <si>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</si>
  <si>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</si>
  <si>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</si>
  <si>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</si>
  <si>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</si>
  <si>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</si>
  <si>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</si>
  <si>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</si>
  <si>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</si>
  <si>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</si>
  <si>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</si>
  <si>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</si>
  <si>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</si>
  <si>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</si>
  <si>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</si>
  <si>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</si>
  <si>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</si>
  <si>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</si>
  <si>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</si>
  <si>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</si>
  <si>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</si>
  <si>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</si>
  <si>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</si>
  <si>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</si>
  <si>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</si>
  <si>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</si>
  <si>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</si>
  <si>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</si>
  <si>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</si>
  <si>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</si>
  <si>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</si>
  <si>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</si>
  <si>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</si>
  <si>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</si>
  <si>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</si>
  <si>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</si>
  <si>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</si>
  <si>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</si>
  <si>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</si>
  <si>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</si>
  <si>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</si>
  <si>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</si>
  <si>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</si>
  <si>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</si>
  <si>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</si>
  <si>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</si>
  <si>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</si>
  <si>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</si>
  <si>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</si>
  <si>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</si>
  <si>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</si>
  <si>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</si>
  <si>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</si>
  <si>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</si>
  <si>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</si>
  <si>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</si>
  <si>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</si>
  <si>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</si>
  <si>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</si>
  <si>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</si>
  <si>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</si>
  <si>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</si>
  <si>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</si>
  <si>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</si>
  <si>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</si>
  <si>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</si>
  <si>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</si>
  <si>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</si>
  <si>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</si>
  <si>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</si>
  <si>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</si>
  <si>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</si>
  <si>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</si>
  <si>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</si>
  <si>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</si>
  <si>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</si>
  <si>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</si>
  <si>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</si>
  <si>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</si>
  <si>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</si>
  <si>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</si>
  <si>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</si>
  <si>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</si>
  <si>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</si>
  <si>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</si>
  <si>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</si>
  <si>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</si>
  <si>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</si>
  <si>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</si>
  <si>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</si>
  <si>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</si>
  <si>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</si>
  <si>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</si>
  <si>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</si>
  <si>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</si>
  <si>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</si>
  <si>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</si>
  <si>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</si>
  <si>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</si>
  <si>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</si>
  <si>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</si>
  <si>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</si>
  <si>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</si>
  <si>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</si>
  <si>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</si>
  <si>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</si>
  <si>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</si>
  <si>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</si>
  <si>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</si>
  <si>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</si>
  <si>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</si>
  <si>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</si>
  <si>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</si>
  <si>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</si>
  <si>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</si>
  <si>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</si>
  <si>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</si>
  <si>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</si>
  <si>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</si>
  <si>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</si>
  <si>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</si>
  <si>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</si>
  <si>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</si>
  <si>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</si>
  <si>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</si>
  <si>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</si>
  <si>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</si>
  <si>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</si>
  <si>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</si>
  <si>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</si>
  <si>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</si>
  <si>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</si>
  <si>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</si>
  <si>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</si>
  <si>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</si>
  <si>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</si>
  <si>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</si>
  <si>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</si>
  <si>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</si>
  <si>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</si>
  <si>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</si>
  <si>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</si>
  <si>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</si>
  <si>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</si>
  <si>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</si>
  <si>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</si>
  <si>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</si>
  <si>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</si>
  <si>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</si>
  <si>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</si>
  <si>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</si>
  <si>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</si>
  <si>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</si>
  <si>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</si>
  <si>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</si>
  <si>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</si>
  <si>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</si>
  <si>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</si>
  <si>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</si>
  <si>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</si>
  <si>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</si>
  <si>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</si>
  <si>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</si>
  <si>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</si>
  <si>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</si>
  <si>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</si>
  <si>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</si>
  <si>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</si>
  <si>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</si>
  <si>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</si>
  <si>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</si>
  <si>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</si>
  <si>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</si>
  <si>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</si>
  <si>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</si>
  <si>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</si>
  <si>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</si>
  <si>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</si>
  <si>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</si>
  <si>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</si>
  <si>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</si>
  <si>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</si>
  <si>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</si>
  <si>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</si>
  <si>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</si>
  <si>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</si>
  <si>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</si>
  <si>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</si>
  <si>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</si>
  <si>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</si>
  <si>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</si>
  <si>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</si>
  <si>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</si>
  <si>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</si>
  <si>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</si>
  <si>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</si>
  <si>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</si>
  <si>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</si>
  <si>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</si>
  <si>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</si>
  <si>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</si>
  <si>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</si>
  <si>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</si>
  <si>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</si>
  <si>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</si>
  <si>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</si>
  <si>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</si>
  <si>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</si>
  <si>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</si>
  <si>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</si>
  <si>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</si>
  <si>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</si>
  <si>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</si>
  <si>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</si>
  <si>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</si>
  <si>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</si>
  <si>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</si>
  <si>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</si>
  <si>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</si>
  <si>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</si>
  <si>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</si>
  <si>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</si>
  <si>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</si>
  <si>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</si>
  <si>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</si>
  <si>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</si>
  <si>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</si>
  <si>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</si>
  <si>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</si>
  <si>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</si>
  <si>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</si>
  <si>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</si>
  <si>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</si>
  <si>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</si>
  <si>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</si>
  <si>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</si>
  <si>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</si>
  <si>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</si>
  <si>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</si>
  <si>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</si>
  <si>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</si>
  <si>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</si>
  <si>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</si>
  <si>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</si>
  <si>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</si>
  <si>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</si>
  <si>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</si>
  <si>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</si>
  <si>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</si>
  <si>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</si>
  <si>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</si>
  <si>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</si>
  <si>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</si>
  <si>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</si>
  <si>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</si>
  <si>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</si>
  <si>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</si>
  <si>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</si>
  <si>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</si>
  <si>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</si>
  <si>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</si>
  <si>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</si>
  <si>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</si>
  <si>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</si>
  <si>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</si>
  <si>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</si>
  <si>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</si>
  <si>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</si>
  <si>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</si>
  <si>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</si>
  <si>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</si>
  <si>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</si>
  <si>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</si>
  <si>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</si>
  <si>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</si>
  <si>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</si>
  <si>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</si>
  <si>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</si>
  <si>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</si>
  <si>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</si>
  <si>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</si>
  <si>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</si>
  <si>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</si>
  <si>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</si>
  <si>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</si>
  <si>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</si>
  <si>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</si>
  <si>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</si>
  <si>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</si>
  <si>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</si>
  <si>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</si>
  <si>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</si>
  <si>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</si>
  <si>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</si>
  <si>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</si>
  <si>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</si>
  <si>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</si>
  <si>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</si>
  <si>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</si>
  <si>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</si>
  <si>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</si>
  <si>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</si>
  <si>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</si>
  <si>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</si>
  <si>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</si>
  <si>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</si>
  <si>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</si>
  <si>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</si>
  <si>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</si>
  <si>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</si>
  <si>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</si>
  <si>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</si>
  <si>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</si>
  <si>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</si>
  <si>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</si>
  <si>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</si>
  <si>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</si>
  <si>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</si>
  <si>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</si>
  <si>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</si>
  <si>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</si>
  <si>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</si>
  <si>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</si>
  <si>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</si>
  <si>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</si>
  <si>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</si>
  <si>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</si>
  <si>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</si>
  <si>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</si>
  <si>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</si>
  <si>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</si>
  <si>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</si>
  <si>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</si>
  <si>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</si>
  <si>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</si>
  <si>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</si>
  <si>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</si>
  <si>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</si>
  <si>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</si>
  <si>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</si>
  <si>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</si>
  <si>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</si>
  <si>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</si>
  <si>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</si>
  <si>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</si>
  <si>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</si>
  <si>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</si>
  <si>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</si>
  <si>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</si>
  <si>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</si>
  <si>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</si>
  <si>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</si>
  <si>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</si>
  <si>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</si>
  <si>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</si>
  <si>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</si>
  <si>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</si>
  <si>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</si>
  <si>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</si>
  <si>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</si>
  <si>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</si>
  <si>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</si>
  <si>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</si>
  <si>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</si>
  <si>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</si>
  <si>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</si>
  <si>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</si>
  <si>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</si>
  <si>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</si>
  <si>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</si>
  <si>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</si>
  <si>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</si>
  <si>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</si>
  <si>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</si>
  <si>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</si>
  <si>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</si>
  <si>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</si>
  <si>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</si>
  <si>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</si>
  <si>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</si>
  <si>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</si>
  <si>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</si>
  <si>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</si>
  <si>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</si>
  <si>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</si>
  <si>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</si>
  <si>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</si>
  <si>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от "13" апреля 2017 г. № 310</t>
  </si>
  <si>
    <r>
      <t>Форма №</t>
    </r>
    <r>
      <rPr>
        <b/>
        <sz val="18"/>
        <color indexed="10"/>
        <rFont val="Times New Roman"/>
        <family val="1"/>
        <charset val="204"/>
      </rPr>
      <t xml:space="preserve"> 21:</t>
    </r>
    <r>
      <rPr>
        <b/>
        <sz val="18"/>
        <rFont val="Times New Roman"/>
        <family val="1"/>
        <charset val="204"/>
      </rPr>
      <t xml:space="preserve"> Финансовый план субъекта электроэнергетики</t>
    </r>
  </si>
  <si>
    <t>Субъект Российской Федерации: Саратовская область</t>
  </si>
  <si>
    <t>14</t>
  </si>
  <si>
    <t>16</t>
  </si>
  <si>
    <t>х</t>
  </si>
  <si>
    <t>19</t>
  </si>
  <si>
    <t>Инвестиционная программа Акционерного общества коммунальных электрических сетей Саратовской области "Облкоммунэнерго" на 2022-2026 годы</t>
  </si>
  <si>
    <t>20</t>
  </si>
  <si>
    <t>План</t>
  </si>
  <si>
    <t>Прогноз</t>
  </si>
  <si>
    <t>8</t>
  </si>
  <si>
    <t>9</t>
  </si>
  <si>
    <t>11</t>
  </si>
  <si>
    <t>13</t>
  </si>
  <si>
    <t>Заместитель генерального директора по экономике и финансам</t>
  </si>
  <si>
    <t>В.В.Верещагина</t>
  </si>
  <si>
    <t>Исп. М.В.Менская</t>
  </si>
  <si>
    <t xml:space="preserve">                    Год раскрытия информации: 2023 год</t>
  </si>
  <si>
    <t>Скорректированные плановые значения показателей приведены в соответствии с приказом Министерства промышленности и энергетики Саратовской области № 255 от 31.10.2022 года</t>
  </si>
  <si>
    <t>Корректировка  утвержденного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</si>
</sst>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0.00_ ;[Red]\-0.00\ "/>
    <numFmt numFmtId="178" formatCode="#,##0.00_ ;[Red]\-#,##0.00\ "/>
  </numFmts>
  <fonts count="8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72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73" fillId="0" borderId="0"/>
    <xf numFmtId="0" fontId="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4" fillId="0" borderId="0"/>
    <xf numFmtId="0" fontId="72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4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722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9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9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9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9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5" borderId="11" xfId="0" applyNumberFormat="1" applyFont="1" applyFill="1" applyBorder="1" applyAlignment="1">
      <alignment horizontal="left" vertical="center" wrapText="1"/>
    </xf>
    <xf numFmtId="0" fontId="29" fillId="25" borderId="11" xfId="0" applyFont="1" applyFill="1" applyBorder="1" applyAlignment="1">
      <alignment horizontal="left" wrapText="1"/>
    </xf>
    <xf numFmtId="168" fontId="29" fillId="25" borderId="12" xfId="0" applyNumberFormat="1" applyFont="1" applyFill="1" applyBorder="1" applyAlignment="1">
      <alignment horizontal="center"/>
    </xf>
    <xf numFmtId="168" fontId="29" fillId="25" borderId="11" xfId="0" applyNumberFormat="1" applyFont="1" applyFill="1" applyBorder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58" applyFont="1" applyFill="1" applyBorder="1" applyAlignment="1">
      <alignment vertical="top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 applyAlignment="1">
      <alignment vertical="center"/>
    </xf>
    <xf numFmtId="49" fontId="29" fillId="25" borderId="11" xfId="0" applyNumberFormat="1" applyFont="1" applyFill="1" applyBorder="1" applyAlignment="1">
      <alignment horizontal="center" vertical="center" wrapText="1"/>
    </xf>
    <xf numFmtId="0" fontId="29" fillId="25" borderId="11" xfId="0" applyFont="1" applyFill="1" applyBorder="1" applyAlignment="1">
      <alignment horizontal="left" vertical="center" wrapText="1"/>
    </xf>
    <xf numFmtId="168" fontId="29" fillId="25" borderId="12" xfId="0" applyNumberFormat="1" applyFont="1" applyFill="1" applyBorder="1" applyAlignment="1">
      <alignment horizontal="center" vertical="center"/>
    </xf>
    <xf numFmtId="168" fontId="29" fillId="25" borderId="11" xfId="0" applyNumberFormat="1" applyFont="1" applyFill="1" applyBorder="1" applyAlignment="1">
      <alignment vertical="center"/>
    </xf>
    <xf numFmtId="0" fontId="29" fillId="25" borderId="11" xfId="58" applyFont="1" applyFill="1" applyBorder="1" applyAlignment="1">
      <alignment horizontal="left" vertical="top" wrapText="1"/>
    </xf>
    <xf numFmtId="168" fontId="29" fillId="25" borderId="11" xfId="79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center" vertical="center" wrapText="1"/>
    </xf>
    <xf numFmtId="0" fontId="29" fillId="27" borderId="11" xfId="58" applyFont="1" applyFill="1" applyBorder="1" applyAlignment="1">
      <alignment horizontal="left" vertical="top" wrapText="1"/>
    </xf>
    <xf numFmtId="168" fontId="29" fillId="27" borderId="11" xfId="79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0" fontId="49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8" borderId="12" xfId="0" applyNumberFormat="1" applyFont="1" applyFill="1" applyBorder="1" applyProtection="1">
      <protection locked="0"/>
    </xf>
    <xf numFmtId="168" fontId="29" fillId="24" borderId="11" xfId="79" applyNumberFormat="1" applyFont="1" applyFill="1" applyBorder="1" applyAlignment="1" applyProtection="1">
      <alignment horizontal="right"/>
    </xf>
    <xf numFmtId="168" fontId="29" fillId="28" borderId="14" xfId="79" applyNumberFormat="1" applyFont="1" applyFill="1" applyBorder="1" applyAlignment="1" applyProtection="1">
      <alignment horizontal="right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5" borderId="12" xfId="0" applyNumberFormat="1" applyFont="1" applyFill="1" applyBorder="1" applyAlignment="1" applyProtection="1">
      <alignment vertical="center"/>
      <protection locked="0"/>
    </xf>
    <xf numFmtId="168" fontId="29" fillId="25" borderId="11" xfId="79" applyNumberFormat="1" applyFont="1" applyFill="1" applyBorder="1" applyAlignment="1" applyProtection="1">
      <alignment horizontal="right"/>
    </xf>
    <xf numFmtId="168" fontId="29" fillId="26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5" borderId="19" xfId="73" applyFont="1" applyFill="1" applyBorder="1" applyAlignment="1">
      <alignment horizontal="right" vertical="center"/>
    </xf>
    <xf numFmtId="2" fontId="1" fillId="25" borderId="19" xfId="73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5" borderId="19" xfId="0" applyFont="1" applyFill="1" applyBorder="1" applyAlignment="1">
      <alignment horizontal="right" vertical="center"/>
    </xf>
    <xf numFmtId="165" fontId="2" fillId="0" borderId="19" xfId="73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3" applyNumberFormat="1" applyFont="1" applyFill="1" applyBorder="1" applyAlignment="1">
      <alignment horizontal="center" vertical="center" wrapText="1"/>
    </xf>
    <xf numFmtId="165" fontId="2" fillId="0" borderId="19" xfId="73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5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3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3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3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9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3" applyFont="1" applyFill="1" applyBorder="1" applyAlignment="1">
      <alignment horizontal="center" vertical="center"/>
    </xf>
    <xf numFmtId="165" fontId="33" fillId="0" borderId="19" xfId="73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3" applyFont="1" applyFill="1" applyBorder="1" applyAlignment="1">
      <alignment vertical="center"/>
    </xf>
    <xf numFmtId="9" fontId="33" fillId="0" borderId="19" xfId="67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5" fontId="33" fillId="0" borderId="19" xfId="72" applyFont="1" applyFill="1" applyBorder="1" applyAlignment="1">
      <alignment vertical="center"/>
    </xf>
    <xf numFmtId="165" fontId="52" fillId="0" borderId="19" xfId="72" applyFont="1" applyFill="1" applyBorder="1" applyAlignment="1">
      <alignment vertical="center"/>
    </xf>
    <xf numFmtId="165" fontId="48" fillId="0" borderId="19" xfId="72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8" fillId="0" borderId="0" xfId="67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52" fillId="0" borderId="19" xfId="72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3" applyNumberFormat="1" applyFont="1" applyFill="1" applyBorder="1" applyAlignment="1">
      <alignment horizontal="center" vertical="center"/>
    </xf>
    <xf numFmtId="170" fontId="33" fillId="0" borderId="19" xfId="73" applyNumberFormat="1" applyFont="1" applyFill="1" applyBorder="1" applyAlignment="1">
      <alignment horizontal="center" vertical="center"/>
    </xf>
    <xf numFmtId="170" fontId="52" fillId="0" borderId="19" xfId="73" applyNumberFormat="1" applyFont="1" applyFill="1" applyBorder="1" applyAlignment="1">
      <alignment horizontal="center" vertical="center"/>
    </xf>
    <xf numFmtId="170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3" fontId="59" fillId="0" borderId="0" xfId="78" applyNumberFormat="1" applyFont="1" applyAlignment="1">
      <alignment horizontal="center" vertical="center"/>
    </xf>
    <xf numFmtId="173" fontId="60" fillId="0" borderId="0" xfId="78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2" fontId="60" fillId="0" borderId="0" xfId="78" applyNumberFormat="1" applyFont="1" applyAlignment="1">
      <alignment horizontal="center" vertical="center"/>
    </xf>
    <xf numFmtId="172" fontId="59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2" fontId="59" fillId="0" borderId="0" xfId="78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9" fillId="0" borderId="0" xfId="78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24" borderId="0" xfId="56" applyFont="1" applyFill="1" applyAlignment="1">
      <alignment horizontal="center" vertical="center"/>
    </xf>
    <xf numFmtId="172" fontId="60" fillId="24" borderId="0" xfId="78" applyNumberFormat="1" applyFont="1" applyFill="1" applyAlignment="1">
      <alignment horizontal="center" vertical="center"/>
    </xf>
    <xf numFmtId="173" fontId="60" fillId="24" borderId="0" xfId="78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8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24" borderId="0" xfId="56" applyFont="1" applyFill="1" applyAlignment="1">
      <alignment horizontal="center" vertical="center"/>
    </xf>
    <xf numFmtId="172" fontId="62" fillId="24" borderId="0" xfId="78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8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8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60" fillId="24" borderId="0" xfId="56" applyFont="1" applyFill="1" applyAlignment="1">
      <alignment horizontal="right" vertical="center"/>
    </xf>
    <xf numFmtId="172" fontId="60" fillId="24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6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9" fontId="65" fillId="25" borderId="0" xfId="68" applyFont="1" applyFill="1" applyAlignment="1">
      <alignment horizontal="center" vertical="center"/>
    </xf>
    <xf numFmtId="172" fontId="55" fillId="0" borderId="0" xfId="78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6" fillId="0" borderId="0" xfId="67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7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6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27" fillId="0" borderId="28" xfId="43" applyFont="1" applyBorder="1" applyAlignment="1">
      <alignment horizontal="center" vertical="center"/>
    </xf>
    <xf numFmtId="0" fontId="27" fillId="0" borderId="29" xfId="43" applyFont="1" applyBorder="1" applyAlignment="1">
      <alignment horizontal="center" vertical="center"/>
    </xf>
    <xf numFmtId="0" fontId="1" fillId="0" borderId="0" xfId="43" applyAlignment="1">
      <alignment wrapText="1"/>
    </xf>
    <xf numFmtId="0" fontId="27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0" xfId="43"/>
    <xf numFmtId="0" fontId="3" fillId="0" borderId="30" xfId="43" applyFont="1" applyBorder="1" applyAlignment="1">
      <alignment horizontal="center" vertical="center" wrapText="1"/>
    </xf>
    <xf numFmtId="0" fontId="3" fillId="0" borderId="31" xfId="43" applyFont="1" applyBorder="1" applyAlignment="1">
      <alignment horizontal="center" vertical="center" wrapText="1"/>
    </xf>
    <xf numFmtId="0" fontId="26" fillId="0" borderId="32" xfId="43" applyFont="1" applyBorder="1" applyAlignment="1">
      <alignment horizontal="center" vertical="center" wrapText="1"/>
    </xf>
    <xf numFmtId="0" fontId="26" fillId="0" borderId="19" xfId="43" applyFont="1" applyBorder="1" applyAlignment="1">
      <alignment horizontal="center" vertical="center" wrapText="1"/>
    </xf>
    <xf numFmtId="0" fontId="44" fillId="0" borderId="33" xfId="43" applyFont="1" applyBorder="1" applyAlignment="1">
      <alignment horizontal="center" vertical="center" wrapText="1"/>
    </xf>
    <xf numFmtId="0" fontId="44" fillId="0" borderId="29" xfId="43" applyFont="1" applyBorder="1" applyAlignment="1">
      <alignment horizontal="center" vertical="center" wrapText="1"/>
    </xf>
    <xf numFmtId="0" fontId="27" fillId="0" borderId="34" xfId="43" applyFont="1" applyBorder="1" applyAlignment="1">
      <alignment horizontal="center" vertical="center"/>
    </xf>
    <xf numFmtId="0" fontId="44" fillId="0" borderId="17" xfId="43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/>
    </xf>
    <xf numFmtId="0" fontId="68" fillId="0" borderId="0" xfId="0" applyFont="1" applyAlignment="1">
      <alignment horizontal="right" vertical="center"/>
    </xf>
    <xf numFmtId="0" fontId="68" fillId="0" borderId="0" xfId="0" applyFont="1" applyAlignment="1">
      <alignment horizontal="justify" vertical="center"/>
    </xf>
    <xf numFmtId="0" fontId="1" fillId="0" borderId="0" xfId="43" applyAlignment="1">
      <alignment vertical="center"/>
    </xf>
    <xf numFmtId="0" fontId="68" fillId="0" borderId="0" xfId="0" applyFont="1" applyAlignment="1">
      <alignment horizontal="justify"/>
    </xf>
    <xf numFmtId="4" fontId="75" fillId="0" borderId="34" xfId="43" applyNumberFormat="1" applyFont="1" applyBorder="1" applyAlignment="1">
      <alignment horizontal="center" vertical="center"/>
    </xf>
    <xf numFmtId="165" fontId="27" fillId="0" borderId="19" xfId="72" applyFont="1" applyFill="1" applyBorder="1" applyAlignment="1">
      <alignment horizontal="center" vertical="center"/>
    </xf>
    <xf numFmtId="0" fontId="27" fillId="0" borderId="19" xfId="43" applyFont="1" applyBorder="1" applyAlignment="1">
      <alignment horizontal="left" vertical="center" indent="3"/>
    </xf>
    <xf numFmtId="0" fontId="27" fillId="0" borderId="19" xfId="43" applyFont="1" applyBorder="1" applyAlignment="1">
      <alignment horizontal="left" vertical="center" wrapText="1" indent="3"/>
    </xf>
    <xf numFmtId="0" fontId="27" fillId="0" borderId="19" xfId="0" applyFont="1" applyBorder="1" applyAlignment="1">
      <alignment horizontal="left" vertical="center" wrapText="1" indent="1"/>
    </xf>
    <xf numFmtId="0" fontId="27" fillId="0" borderId="19" xfId="43" applyFont="1" applyBorder="1" applyAlignment="1">
      <alignment horizontal="left" vertical="center" wrapText="1" indent="5"/>
    </xf>
    <xf numFmtId="0" fontId="27" fillId="0" borderId="19" xfId="0" applyFont="1" applyBorder="1" applyAlignment="1">
      <alignment horizontal="left" vertical="center" wrapText="1" indent="7"/>
    </xf>
    <xf numFmtId="0" fontId="27" fillId="0" borderId="19" xfId="43" applyFont="1" applyBorder="1" applyAlignment="1">
      <alignment horizontal="left" vertical="center" indent="5"/>
    </xf>
    <xf numFmtId="0" fontId="27" fillId="0" borderId="33" xfId="43" applyFont="1" applyBorder="1" applyAlignment="1">
      <alignment horizontal="left" vertical="center" indent="5"/>
    </xf>
    <xf numFmtId="165" fontId="27" fillId="0" borderId="19" xfId="43" applyNumberFormat="1" applyFont="1" applyBorder="1" applyAlignment="1">
      <alignment horizontal="center" vertical="center"/>
    </xf>
    <xf numFmtId="0" fontId="27" fillId="0" borderId="30" xfId="43" applyFont="1" applyBorder="1" applyAlignment="1">
      <alignment horizontal="center"/>
    </xf>
    <xf numFmtId="0" fontId="27" fillId="0" borderId="19" xfId="43" applyFont="1" applyBorder="1" applyAlignment="1">
      <alignment horizontal="center" vertical="center"/>
    </xf>
    <xf numFmtId="0" fontId="27" fillId="0" borderId="19" xfId="43" applyFont="1" applyBorder="1" applyAlignment="1">
      <alignment horizontal="center"/>
    </xf>
    <xf numFmtId="0" fontId="27" fillId="0" borderId="33" xfId="43" applyFont="1" applyBorder="1" applyAlignment="1">
      <alignment horizontal="center" vertical="center"/>
    </xf>
    <xf numFmtId="4" fontId="27" fillId="0" borderId="19" xfId="43" applyNumberFormat="1" applyFont="1" applyBorder="1" applyAlignment="1">
      <alignment horizontal="center" vertical="center"/>
    </xf>
    <xf numFmtId="4" fontId="27" fillId="0" borderId="30" xfId="43" applyNumberFormat="1" applyFont="1" applyBorder="1" applyAlignment="1">
      <alignment horizontal="center"/>
    </xf>
    <xf numFmtId="0" fontId="27" fillId="0" borderId="35" xfId="43" applyFont="1" applyBorder="1" applyAlignment="1">
      <alignment horizontal="center" vertical="center"/>
    </xf>
    <xf numFmtId="0" fontId="76" fillId="0" borderId="19" xfId="0" applyFont="1" applyBorder="1" applyAlignment="1">
      <alignment horizontal="center"/>
    </xf>
    <xf numFmtId="4" fontId="76" fillId="0" borderId="19" xfId="0" applyNumberFormat="1" applyFont="1" applyBorder="1" applyAlignment="1">
      <alignment horizontal="center"/>
    </xf>
    <xf numFmtId="164" fontId="76" fillId="0" borderId="19" xfId="0" applyNumberFormat="1" applyFont="1" applyBorder="1" applyAlignment="1">
      <alignment horizontal="center"/>
    </xf>
    <xf numFmtId="2" fontId="76" fillId="0" borderId="19" xfId="0" applyNumberFormat="1" applyFont="1" applyBorder="1" applyAlignment="1">
      <alignment horizontal="center"/>
    </xf>
    <xf numFmtId="4" fontId="76" fillId="0" borderId="33" xfId="0" applyNumberFormat="1" applyFont="1" applyBorder="1" applyAlignment="1">
      <alignment horizontal="center"/>
    </xf>
    <xf numFmtId="4" fontId="76" fillId="0" borderId="17" xfId="0" applyNumberFormat="1" applyFont="1" applyBorder="1" applyAlignment="1">
      <alignment horizontal="center"/>
    </xf>
    <xf numFmtId="0" fontId="76" fillId="0" borderId="19" xfId="0" applyFont="1" applyBorder="1"/>
    <xf numFmtId="0" fontId="76" fillId="0" borderId="19" xfId="0" applyFont="1" applyBorder="1" applyAlignment="1">
      <alignment horizontal="center" vertical="center"/>
    </xf>
    <xf numFmtId="0" fontId="45" fillId="0" borderId="33" xfId="43" applyFont="1" applyBorder="1" applyAlignment="1">
      <alignment horizontal="center" vertical="center" wrapText="1"/>
    </xf>
    <xf numFmtId="0" fontId="45" fillId="0" borderId="29" xfId="43" applyFont="1" applyBorder="1" applyAlignment="1">
      <alignment horizontal="center" vertical="center" wrapText="1"/>
    </xf>
    <xf numFmtId="0" fontId="45" fillId="0" borderId="36" xfId="43" applyFont="1" applyBorder="1" applyAlignment="1">
      <alignment horizontal="center" vertical="center" wrapText="1"/>
    </xf>
    <xf numFmtId="0" fontId="45" fillId="0" borderId="33" xfId="43" applyFont="1" applyBorder="1" applyAlignment="1">
      <alignment horizontal="center" vertical="center"/>
    </xf>
    <xf numFmtId="0" fontId="27" fillId="0" borderId="19" xfId="0" applyFont="1" applyBorder="1" applyAlignment="1">
      <alignment horizontal="center"/>
    </xf>
    <xf numFmtId="170" fontId="27" fillId="0" borderId="34" xfId="43" applyNumberFormat="1" applyFont="1" applyBorder="1" applyAlignment="1">
      <alignment horizontal="center" vertical="center"/>
    </xf>
    <xf numFmtId="4" fontId="77" fillId="0" borderId="34" xfId="43" applyNumberFormat="1" applyFont="1" applyBorder="1" applyAlignment="1">
      <alignment horizontal="center" vertical="center"/>
    </xf>
    <xf numFmtId="4" fontId="27" fillId="0" borderId="19" xfId="43" applyNumberFormat="1" applyFont="1" applyBorder="1" applyAlignment="1">
      <alignment horizontal="center"/>
    </xf>
    <xf numFmtId="0" fontId="3" fillId="0" borderId="37" xfId="43" applyFont="1" applyBorder="1" applyAlignment="1">
      <alignment horizontal="center" vertical="center" wrapText="1"/>
    </xf>
    <xf numFmtId="0" fontId="26" fillId="0" borderId="38" xfId="43" applyFont="1" applyBorder="1" applyAlignment="1">
      <alignment horizontal="center" vertical="center" wrapText="1"/>
    </xf>
    <xf numFmtId="0" fontId="44" fillId="0" borderId="39" xfId="43" applyFont="1" applyBorder="1" applyAlignment="1">
      <alignment horizontal="center" vertical="center" wrapText="1"/>
    </xf>
    <xf numFmtId="49" fontId="44" fillId="0" borderId="33" xfId="43" applyNumberFormat="1" applyFont="1" applyBorder="1" applyAlignment="1">
      <alignment horizontal="center" vertical="center"/>
    </xf>
    <xf numFmtId="4" fontId="76" fillId="0" borderId="35" xfId="0" applyNumberFormat="1" applyFont="1" applyBorder="1" applyAlignment="1">
      <alignment horizontal="center"/>
    </xf>
    <xf numFmtId="0" fontId="76" fillId="0" borderId="35" xfId="0" applyFont="1" applyBorder="1" applyAlignment="1">
      <alignment horizontal="center"/>
    </xf>
    <xf numFmtId="4" fontId="27" fillId="0" borderId="35" xfId="43" applyNumberFormat="1" applyFont="1" applyBorder="1" applyAlignment="1">
      <alignment horizontal="center" vertical="center"/>
    </xf>
    <xf numFmtId="0" fontId="76" fillId="0" borderId="40" xfId="0" applyFont="1" applyBorder="1" applyAlignment="1">
      <alignment horizontal="center"/>
    </xf>
    <xf numFmtId="0" fontId="76" fillId="0" borderId="41" xfId="0" applyFont="1" applyBorder="1" applyAlignment="1">
      <alignment horizontal="center"/>
    </xf>
    <xf numFmtId="0" fontId="76" fillId="0" borderId="35" xfId="0" applyFont="1" applyBorder="1"/>
    <xf numFmtId="0" fontId="76" fillId="0" borderId="35" xfId="0" applyFont="1" applyBorder="1" applyAlignment="1">
      <alignment horizontal="center" vertical="center"/>
    </xf>
    <xf numFmtId="0" fontId="27" fillId="0" borderId="35" xfId="43" applyFont="1" applyBorder="1" applyAlignment="1">
      <alignment horizontal="center" vertical="center" wrapText="1"/>
    </xf>
    <xf numFmtId="165" fontId="27" fillId="0" borderId="42" xfId="43" applyNumberFormat="1" applyFont="1" applyBorder="1" applyAlignment="1">
      <alignment horizontal="center" vertical="center"/>
    </xf>
    <xf numFmtId="4" fontId="27" fillId="0" borderId="43" xfId="43" applyNumberFormat="1" applyFont="1" applyBorder="1" applyAlignment="1">
      <alignment horizontal="center"/>
    </xf>
    <xf numFmtId="4" fontId="27" fillId="0" borderId="35" xfId="43" applyNumberFormat="1" applyFont="1" applyBorder="1" applyAlignment="1">
      <alignment horizontal="center"/>
    </xf>
    <xf numFmtId="0" fontId="27" fillId="0" borderId="35" xfId="43" applyFont="1" applyBorder="1" applyAlignment="1">
      <alignment horizontal="center"/>
    </xf>
    <xf numFmtId="0" fontId="27" fillId="0" borderId="41" xfId="43" applyFont="1" applyBorder="1" applyAlignment="1">
      <alignment horizontal="center"/>
    </xf>
    <xf numFmtId="2" fontId="27" fillId="0" borderId="19" xfId="43" applyNumberFormat="1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/>
    </xf>
    <xf numFmtId="2" fontId="76" fillId="0" borderId="19" xfId="0" applyNumberFormat="1" applyFont="1" applyBorder="1" applyAlignment="1">
      <alignment horizontal="center" vertical="center"/>
    </xf>
    <xf numFmtId="4" fontId="27" fillId="31" borderId="34" xfId="43" applyNumberFormat="1" applyFont="1" applyFill="1" applyBorder="1" applyAlignment="1">
      <alignment horizontal="center" vertical="center"/>
    </xf>
    <xf numFmtId="4" fontId="27" fillId="31" borderId="19" xfId="43" applyNumberFormat="1" applyFont="1" applyFill="1" applyBorder="1" applyAlignment="1">
      <alignment horizontal="center" vertical="center"/>
    </xf>
    <xf numFmtId="4" fontId="76" fillId="32" borderId="19" xfId="0" applyNumberFormat="1" applyFont="1" applyFill="1" applyBorder="1" applyAlignment="1">
      <alignment horizontal="center"/>
    </xf>
    <xf numFmtId="0" fontId="76" fillId="32" borderId="19" xfId="0" applyFont="1" applyFill="1" applyBorder="1" applyAlignment="1">
      <alignment horizontal="center"/>
    </xf>
    <xf numFmtId="2" fontId="76" fillId="32" borderId="19" xfId="0" applyNumberFormat="1" applyFont="1" applyFill="1" applyBorder="1" applyAlignment="1">
      <alignment horizontal="center"/>
    </xf>
    <xf numFmtId="4" fontId="27" fillId="33" borderId="44" xfId="43" applyNumberFormat="1" applyFont="1" applyFill="1" applyBorder="1" applyAlignment="1">
      <alignment horizontal="center" vertical="center"/>
    </xf>
    <xf numFmtId="0" fontId="27" fillId="33" borderId="34" xfId="43" applyFont="1" applyFill="1" applyBorder="1" applyAlignment="1">
      <alignment horizontal="center" vertical="center"/>
    </xf>
    <xf numFmtId="2" fontId="27" fillId="33" borderId="19" xfId="43" applyNumberFormat="1" applyFont="1" applyFill="1" applyBorder="1" applyAlignment="1">
      <alignment horizontal="center" vertical="center"/>
    </xf>
    <xf numFmtId="2" fontId="27" fillId="33" borderId="34" xfId="43" applyNumberFormat="1" applyFont="1" applyFill="1" applyBorder="1" applyAlignment="1">
      <alignment horizontal="center" vertical="center"/>
    </xf>
    <xf numFmtId="4" fontId="27" fillId="33" borderId="34" xfId="43" applyNumberFormat="1" applyFont="1" applyFill="1" applyBorder="1" applyAlignment="1">
      <alignment horizontal="center" vertical="center"/>
    </xf>
    <xf numFmtId="0" fontId="27" fillId="33" borderId="19" xfId="43" applyFont="1" applyFill="1" applyBorder="1" applyAlignment="1">
      <alignment horizontal="center" vertical="center"/>
    </xf>
    <xf numFmtId="4" fontId="27" fillId="33" borderId="19" xfId="43" applyNumberFormat="1" applyFont="1" applyFill="1" applyBorder="1" applyAlignment="1">
      <alignment horizontal="center" vertical="center"/>
    </xf>
    <xf numFmtId="4" fontId="76" fillId="33" borderId="19" xfId="0" applyNumberFormat="1" applyFont="1" applyFill="1" applyBorder="1" applyAlignment="1">
      <alignment horizontal="center"/>
    </xf>
    <xf numFmtId="4" fontId="76" fillId="33" borderId="35" xfId="0" applyNumberFormat="1" applyFont="1" applyFill="1" applyBorder="1" applyAlignment="1">
      <alignment horizontal="center"/>
    </xf>
    <xf numFmtId="0" fontId="76" fillId="33" borderId="19" xfId="0" applyFont="1" applyFill="1" applyBorder="1" applyAlignment="1">
      <alignment horizontal="center"/>
    </xf>
    <xf numFmtId="2" fontId="76" fillId="33" borderId="19" xfId="0" applyNumberFormat="1" applyFont="1" applyFill="1" applyBorder="1" applyAlignment="1">
      <alignment horizontal="center"/>
    </xf>
    <xf numFmtId="0" fontId="27" fillId="33" borderId="45" xfId="43" applyFont="1" applyFill="1" applyBorder="1" applyAlignment="1">
      <alignment horizontal="center" vertical="center"/>
    </xf>
    <xf numFmtId="4" fontId="76" fillId="33" borderId="30" xfId="0" applyNumberFormat="1" applyFont="1" applyFill="1" applyBorder="1" applyAlignment="1">
      <alignment horizontal="center"/>
    </xf>
    <xf numFmtId="0" fontId="76" fillId="33" borderId="30" xfId="0" applyFont="1" applyFill="1" applyBorder="1" applyAlignment="1">
      <alignment horizontal="center"/>
    </xf>
    <xf numFmtId="0" fontId="76" fillId="33" borderId="43" xfId="0" applyFont="1" applyFill="1" applyBorder="1" applyAlignment="1">
      <alignment horizontal="center"/>
    </xf>
    <xf numFmtId="0" fontId="76" fillId="33" borderId="46" xfId="0" applyFont="1" applyFill="1" applyBorder="1" applyAlignment="1">
      <alignment horizontal="center" vertical="center"/>
    </xf>
    <xf numFmtId="0" fontId="76" fillId="33" borderId="42" xfId="0" applyFont="1" applyFill="1" applyBorder="1" applyAlignment="1">
      <alignment horizontal="center" vertical="center"/>
    </xf>
    <xf numFmtId="0" fontId="76" fillId="33" borderId="35" xfId="0" applyFont="1" applyFill="1" applyBorder="1" applyAlignment="1">
      <alignment horizontal="center" vertical="center"/>
    </xf>
    <xf numFmtId="172" fontId="27" fillId="33" borderId="33" xfId="72" applyNumberFormat="1" applyFont="1" applyFill="1" applyBorder="1" applyAlignment="1">
      <alignment horizontal="center" vertical="center"/>
    </xf>
    <xf numFmtId="172" fontId="27" fillId="33" borderId="41" xfId="72" applyNumberFormat="1" applyFont="1" applyFill="1" applyBorder="1" applyAlignment="1">
      <alignment horizontal="center" vertical="center"/>
    </xf>
    <xf numFmtId="49" fontId="27" fillId="0" borderId="0" xfId="43" applyNumberFormat="1" applyFont="1" applyAlignment="1">
      <alignment horizontal="right" vertical="center"/>
    </xf>
    <xf numFmtId="0" fontId="1" fillId="0" borderId="0" xfId="43" applyAlignment="1">
      <alignment horizontal="right"/>
    </xf>
    <xf numFmtId="49" fontId="27" fillId="0" borderId="38" xfId="0" applyNumberFormat="1" applyFont="1" applyBorder="1" applyAlignment="1">
      <alignment horizontal="right" vertical="center"/>
    </xf>
    <xf numFmtId="49" fontId="27" fillId="0" borderId="39" xfId="0" applyNumberFormat="1" applyFont="1" applyBorder="1" applyAlignment="1">
      <alignment horizontal="right" vertical="center"/>
    </xf>
    <xf numFmtId="49" fontId="45" fillId="0" borderId="39" xfId="43" applyNumberFormat="1" applyFont="1" applyBorder="1" applyAlignment="1">
      <alignment horizontal="right" vertical="center"/>
    </xf>
    <xf numFmtId="49" fontId="27" fillId="0" borderId="37" xfId="0" applyNumberFormat="1" applyFont="1" applyBorder="1" applyAlignment="1">
      <alignment horizontal="right" vertical="center"/>
    </xf>
    <xf numFmtId="49" fontId="27" fillId="0" borderId="38" xfId="43" applyNumberFormat="1" applyFont="1" applyBorder="1" applyAlignment="1">
      <alignment horizontal="right" vertical="center"/>
    </xf>
    <xf numFmtId="49" fontId="27" fillId="0" borderId="39" xfId="43" applyNumberFormat="1" applyFont="1" applyBorder="1" applyAlignment="1">
      <alignment horizontal="right" vertical="center"/>
    </xf>
    <xf numFmtId="49" fontId="26" fillId="0" borderId="47" xfId="43" applyNumberFormat="1" applyFont="1" applyBorder="1" applyAlignment="1">
      <alignment horizontal="right" vertical="center"/>
    </xf>
    <xf numFmtId="0" fontId="27" fillId="0" borderId="36" xfId="43" applyFont="1" applyBorder="1" applyAlignment="1">
      <alignment horizontal="center"/>
    </xf>
    <xf numFmtId="4" fontId="27" fillId="0" borderId="19" xfId="0" applyNumberFormat="1" applyFont="1" applyBorder="1" applyAlignment="1">
      <alignment horizontal="center"/>
    </xf>
    <xf numFmtId="0" fontId="27" fillId="33" borderId="45" xfId="43" applyFont="1" applyFill="1" applyBorder="1" applyAlignment="1">
      <alignment horizontal="center"/>
    </xf>
    <xf numFmtId="164" fontId="27" fillId="33" borderId="30" xfId="0" applyNumberFormat="1" applyFont="1" applyFill="1" applyBorder="1" applyAlignment="1">
      <alignment horizontal="center"/>
    </xf>
    <xf numFmtId="164" fontId="76" fillId="33" borderId="30" xfId="0" applyNumberFormat="1" applyFont="1" applyFill="1" applyBorder="1" applyAlignment="1">
      <alignment horizontal="center"/>
    </xf>
    <xf numFmtId="4" fontId="76" fillId="33" borderId="43" xfId="0" applyNumberFormat="1" applyFont="1" applyFill="1" applyBorder="1" applyAlignment="1">
      <alignment horizontal="center"/>
    </xf>
    <xf numFmtId="4" fontId="27" fillId="33" borderId="48" xfId="43" applyNumberFormat="1" applyFont="1" applyFill="1" applyBorder="1" applyAlignment="1">
      <alignment horizontal="center"/>
    </xf>
    <xf numFmtId="0" fontId="1" fillId="0" borderId="28" xfId="43" applyBorder="1" applyAlignment="1">
      <alignment horizontal="center"/>
    </xf>
    <xf numFmtId="4" fontId="27" fillId="0" borderId="28" xfId="43" applyNumberFormat="1" applyFont="1" applyBorder="1" applyAlignment="1">
      <alignment horizontal="center"/>
    </xf>
    <xf numFmtId="4" fontId="27" fillId="33" borderId="28" xfId="43" applyNumberFormat="1" applyFont="1" applyFill="1" applyBorder="1" applyAlignment="1">
      <alignment horizontal="center"/>
    </xf>
    <xf numFmtId="0" fontId="1" fillId="0" borderId="28" xfId="43" applyBorder="1"/>
    <xf numFmtId="0" fontId="1" fillId="33" borderId="28" xfId="43" applyFill="1" applyBorder="1" applyAlignment="1">
      <alignment horizontal="center"/>
    </xf>
    <xf numFmtId="170" fontId="27" fillId="0" borderId="49" xfId="43" applyNumberFormat="1" applyFont="1" applyBorder="1" applyAlignment="1">
      <alignment horizontal="center" vertical="center"/>
    </xf>
    <xf numFmtId="0" fontId="1" fillId="0" borderId="29" xfId="43" applyBorder="1"/>
    <xf numFmtId="165" fontId="27" fillId="0" borderId="19" xfId="43" applyNumberFormat="1" applyFont="1" applyBorder="1" applyAlignment="1">
      <alignment horizontal="right" vertical="center"/>
    </xf>
    <xf numFmtId="2" fontId="1" fillId="0" borderId="0" xfId="43" applyNumberFormat="1" applyAlignment="1">
      <alignment vertical="center"/>
    </xf>
    <xf numFmtId="170" fontId="27" fillId="0" borderId="19" xfId="43" applyNumberFormat="1" applyFont="1" applyBorder="1" applyAlignment="1">
      <alignment horizontal="center" vertical="center"/>
    </xf>
    <xf numFmtId="0" fontId="76" fillId="0" borderId="19" xfId="0" applyFont="1" applyBorder="1" applyAlignment="1">
      <alignment horizontal="right"/>
    </xf>
    <xf numFmtId="4" fontId="76" fillId="0" borderId="19" xfId="0" applyNumberFormat="1" applyFont="1" applyBorder="1" applyAlignment="1">
      <alignment horizontal="right"/>
    </xf>
    <xf numFmtId="2" fontId="27" fillId="32" borderId="19" xfId="0" applyNumberFormat="1" applyFont="1" applyFill="1" applyBorder="1" applyAlignment="1">
      <alignment horizontal="center"/>
    </xf>
    <xf numFmtId="4" fontId="27" fillId="33" borderId="19" xfId="0" applyNumberFormat="1" applyFont="1" applyFill="1" applyBorder="1" applyAlignment="1">
      <alignment horizontal="center" vertical="center"/>
    </xf>
    <xf numFmtId="4" fontId="76" fillId="0" borderId="19" xfId="0" applyNumberFormat="1" applyFont="1" applyBorder="1" applyAlignment="1">
      <alignment horizontal="center" vertical="center"/>
    </xf>
    <xf numFmtId="4" fontId="27" fillId="0" borderId="32" xfId="43" applyNumberFormat="1" applyFont="1" applyBorder="1" applyAlignment="1">
      <alignment horizontal="center" vertical="center"/>
    </xf>
    <xf numFmtId="2" fontId="75" fillId="0" borderId="34" xfId="0" applyNumberFormat="1" applyFont="1" applyBorder="1" applyAlignment="1">
      <alignment horizontal="center"/>
    </xf>
    <xf numFmtId="170" fontId="27" fillId="0" borderId="19" xfId="63" applyNumberFormat="1" applyFont="1" applyFill="1" applyBorder="1" applyAlignment="1">
      <alignment horizontal="center" vertical="center"/>
    </xf>
    <xf numFmtId="0" fontId="76" fillId="0" borderId="32" xfId="0" applyFont="1" applyBorder="1" applyAlignment="1">
      <alignment horizontal="center"/>
    </xf>
    <xf numFmtId="0" fontId="76" fillId="0" borderId="34" xfId="0" applyFont="1" applyBorder="1" applyAlignment="1">
      <alignment horizontal="center"/>
    </xf>
    <xf numFmtId="0" fontId="27" fillId="33" borderId="19" xfId="43" applyFont="1" applyFill="1" applyBorder="1" applyAlignment="1">
      <alignment horizontal="center"/>
    </xf>
    <xf numFmtId="4" fontId="76" fillId="0" borderId="34" xfId="0" applyNumberFormat="1" applyFont="1" applyBorder="1" applyAlignment="1">
      <alignment horizontal="center"/>
    </xf>
    <xf numFmtId="4" fontId="76" fillId="32" borderId="34" xfId="0" applyNumberFormat="1" applyFont="1" applyFill="1" applyBorder="1" applyAlignment="1">
      <alignment horizontal="center"/>
    </xf>
    <xf numFmtId="2" fontId="76" fillId="32" borderId="34" xfId="0" applyNumberFormat="1" applyFont="1" applyFill="1" applyBorder="1" applyAlignment="1">
      <alignment horizontal="center"/>
    </xf>
    <xf numFmtId="2" fontId="27" fillId="32" borderId="34" xfId="0" applyNumberFormat="1" applyFont="1" applyFill="1" applyBorder="1" applyAlignment="1">
      <alignment horizontal="center"/>
    </xf>
    <xf numFmtId="2" fontId="76" fillId="0" borderId="34" xfId="0" applyNumberFormat="1" applyFont="1" applyBorder="1" applyAlignment="1">
      <alignment horizontal="center"/>
    </xf>
    <xf numFmtId="2" fontId="76" fillId="32" borderId="45" xfId="0" applyNumberFormat="1" applyFont="1" applyFill="1" applyBorder="1" applyAlignment="1">
      <alignment horizontal="center"/>
    </xf>
    <xf numFmtId="4" fontId="76" fillId="0" borderId="36" xfId="0" applyNumberFormat="1" applyFont="1" applyBorder="1" applyAlignment="1">
      <alignment horizontal="center"/>
    </xf>
    <xf numFmtId="4" fontId="76" fillId="0" borderId="32" xfId="0" applyNumberFormat="1" applyFont="1" applyBorder="1" applyAlignment="1">
      <alignment horizontal="center"/>
    </xf>
    <xf numFmtId="0" fontId="27" fillId="0" borderId="32" xfId="43" applyFont="1" applyBorder="1" applyAlignment="1">
      <alignment horizontal="center" vertical="center"/>
    </xf>
    <xf numFmtId="0" fontId="27" fillId="0" borderId="32" xfId="43" applyFont="1" applyBorder="1" applyAlignment="1">
      <alignment horizontal="center"/>
    </xf>
    <xf numFmtId="0" fontId="76" fillId="0" borderId="32" xfId="0" applyFont="1" applyBorder="1" applyAlignment="1">
      <alignment horizontal="center" vertical="center"/>
    </xf>
    <xf numFmtId="4" fontId="76" fillId="33" borderId="34" xfId="0" applyNumberFormat="1" applyFont="1" applyFill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6" fillId="33" borderId="34" xfId="0" applyFont="1" applyFill="1" applyBorder="1" applyAlignment="1">
      <alignment horizontal="center"/>
    </xf>
    <xf numFmtId="0" fontId="27" fillId="31" borderId="44" xfId="43" applyFont="1" applyFill="1" applyBorder="1" applyAlignment="1">
      <alignment horizontal="center" vertical="center"/>
    </xf>
    <xf numFmtId="0" fontId="27" fillId="31" borderId="46" xfId="0" applyFont="1" applyFill="1" applyBorder="1" applyAlignment="1">
      <alignment horizontal="center" vertical="center"/>
    </xf>
    <xf numFmtId="4" fontId="27" fillId="31" borderId="46" xfId="0" applyNumberFormat="1" applyFont="1" applyFill="1" applyBorder="1" applyAlignment="1">
      <alignment horizontal="center" vertical="center"/>
    </xf>
    <xf numFmtId="49" fontId="27" fillId="31" borderId="18" xfId="0" applyNumberFormat="1" applyFont="1" applyFill="1" applyBorder="1" applyAlignment="1">
      <alignment horizontal="right" vertical="center"/>
    </xf>
    <xf numFmtId="49" fontId="27" fillId="0" borderId="22" xfId="0" applyNumberFormat="1" applyFont="1" applyBorder="1" applyAlignment="1">
      <alignment horizontal="right" vertical="center"/>
    </xf>
    <xf numFmtId="0" fontId="27" fillId="31" borderId="50" xfId="0" applyFont="1" applyFill="1" applyBorder="1" applyAlignment="1">
      <alignment vertical="center" wrapText="1"/>
    </xf>
    <xf numFmtId="0" fontId="27" fillId="0" borderId="51" xfId="43" applyFont="1" applyBorder="1" applyAlignment="1">
      <alignment horizontal="left" vertical="center" indent="1"/>
    </xf>
    <xf numFmtId="0" fontId="27" fillId="0" borderId="51" xfId="43" applyFont="1" applyBorder="1" applyAlignment="1">
      <alignment horizontal="left" vertical="center" wrapText="1" indent="1"/>
    </xf>
    <xf numFmtId="0" fontId="27" fillId="0" borderId="51" xfId="43" applyFont="1" applyBorder="1" applyAlignment="1">
      <alignment horizontal="left" vertical="center" indent="3"/>
    </xf>
    <xf numFmtId="0" fontId="27" fillId="0" borderId="52" xfId="43" applyFont="1" applyBorder="1" applyAlignment="1">
      <alignment horizontal="left" vertical="center" indent="1"/>
    </xf>
    <xf numFmtId="49" fontId="27" fillId="31" borderId="22" xfId="0" applyNumberFormat="1" applyFont="1" applyFill="1" applyBorder="1" applyAlignment="1">
      <alignment horizontal="right" vertical="center"/>
    </xf>
    <xf numFmtId="0" fontId="27" fillId="0" borderId="51" xfId="43" applyFont="1" applyBorder="1" applyAlignment="1">
      <alignment horizontal="left" vertical="center" wrapText="1" indent="3"/>
    </xf>
    <xf numFmtId="49" fontId="27" fillId="32" borderId="22" xfId="0" applyNumberFormat="1" applyFont="1" applyFill="1" applyBorder="1" applyAlignment="1">
      <alignment horizontal="right" vertical="center"/>
    </xf>
    <xf numFmtId="0" fontId="27" fillId="32" borderId="50" xfId="0" applyFont="1" applyFill="1" applyBorder="1" applyAlignment="1">
      <alignment horizontal="left" vertical="center" wrapText="1" indent="1"/>
    </xf>
    <xf numFmtId="0" fontId="27" fillId="0" borderId="51" xfId="43" applyFont="1" applyBorder="1" applyAlignment="1">
      <alignment horizontal="left" vertical="center" wrapText="1" indent="5"/>
    </xf>
    <xf numFmtId="0" fontId="27" fillId="0" borderId="51" xfId="0" applyFont="1" applyBorder="1" applyAlignment="1">
      <alignment horizontal="left" vertical="center" wrapText="1" indent="7"/>
    </xf>
    <xf numFmtId="0" fontId="27" fillId="0" borderId="52" xfId="43" applyFont="1" applyBorder="1" applyAlignment="1">
      <alignment horizontal="left" vertical="center" indent="3"/>
    </xf>
    <xf numFmtId="49" fontId="27" fillId="0" borderId="23" xfId="0" applyNumberFormat="1" applyFont="1" applyBorder="1" applyAlignment="1">
      <alignment horizontal="right" vertical="center"/>
    </xf>
    <xf numFmtId="2" fontId="27" fillId="32" borderId="21" xfId="0" applyNumberFormat="1" applyFont="1" applyFill="1" applyBorder="1" applyAlignment="1">
      <alignment horizontal="right" vertical="center"/>
    </xf>
    <xf numFmtId="49" fontId="27" fillId="0" borderId="24" xfId="0" applyNumberFormat="1" applyFont="1" applyBorder="1" applyAlignment="1">
      <alignment horizontal="right" vertical="center"/>
    </xf>
    <xf numFmtId="2" fontId="27" fillId="32" borderId="50" xfId="0" applyNumberFormat="1" applyFont="1" applyFill="1" applyBorder="1" applyAlignment="1">
      <alignment horizontal="left" vertical="center" wrapText="1" indent="1"/>
    </xf>
    <xf numFmtId="49" fontId="27" fillId="33" borderId="18" xfId="0" applyNumberFormat="1" applyFont="1" applyFill="1" applyBorder="1" applyAlignment="1">
      <alignment horizontal="right" vertical="center"/>
    </xf>
    <xf numFmtId="0" fontId="27" fillId="33" borderId="50" xfId="0" applyFont="1" applyFill="1" applyBorder="1" applyAlignment="1">
      <alignment vertical="center" wrapText="1"/>
    </xf>
    <xf numFmtId="49" fontId="27" fillId="33" borderId="22" xfId="0" applyNumberFormat="1" applyFont="1" applyFill="1" applyBorder="1" applyAlignment="1">
      <alignment horizontal="right" vertical="center"/>
    </xf>
    <xf numFmtId="0" fontId="27" fillId="0" borderId="51" xfId="0" applyFont="1" applyBorder="1" applyAlignment="1">
      <alignment horizontal="left" vertical="center" wrapText="1" indent="1"/>
    </xf>
    <xf numFmtId="0" fontId="27" fillId="0" borderId="52" xfId="0" applyFont="1" applyBorder="1" applyAlignment="1">
      <alignment horizontal="left" vertical="center" wrapText="1" indent="1"/>
    </xf>
    <xf numFmtId="49" fontId="27" fillId="33" borderId="21" xfId="0" applyNumberFormat="1" applyFont="1" applyFill="1" applyBorder="1" applyAlignment="1">
      <alignment horizontal="right" vertical="center"/>
    </xf>
    <xf numFmtId="49" fontId="27" fillId="33" borderId="24" xfId="0" applyNumberFormat="1" applyFont="1" applyFill="1" applyBorder="1" applyAlignment="1">
      <alignment horizontal="right" vertical="center"/>
    </xf>
    <xf numFmtId="0" fontId="27" fillId="33" borderId="53" xfId="43" applyFont="1" applyFill="1" applyBorder="1" applyAlignment="1">
      <alignment horizontal="center" vertical="center"/>
    </xf>
    <xf numFmtId="0" fontId="27" fillId="0" borderId="49" xfId="43" applyFont="1" applyBorder="1" applyAlignment="1">
      <alignment horizontal="center" vertical="center"/>
    </xf>
    <xf numFmtId="0" fontId="27" fillId="33" borderId="54" xfId="0" applyFont="1" applyFill="1" applyBorder="1" applyAlignment="1">
      <alignment vertical="center" wrapText="1"/>
    </xf>
    <xf numFmtId="0" fontId="27" fillId="0" borderId="51" xfId="43" applyFont="1" applyBorder="1" applyAlignment="1">
      <alignment horizontal="left" vertical="center" indent="5"/>
    </xf>
    <xf numFmtId="0" fontId="27" fillId="33" borderId="55" xfId="43" applyFont="1" applyFill="1" applyBorder="1" applyAlignment="1">
      <alignment horizontal="center" vertical="center"/>
    </xf>
    <xf numFmtId="0" fontId="27" fillId="0" borderId="50" xfId="43" applyFont="1" applyBorder="1" applyAlignment="1">
      <alignment horizontal="center" vertical="center"/>
    </xf>
    <xf numFmtId="0" fontId="27" fillId="0" borderId="51" xfId="43" applyFont="1" applyBorder="1" applyAlignment="1">
      <alignment horizontal="center" vertical="center"/>
    </xf>
    <xf numFmtId="0" fontId="27" fillId="0" borderId="52" xfId="43" applyFont="1" applyBorder="1" applyAlignment="1">
      <alignment horizontal="center" vertical="center"/>
    </xf>
    <xf numFmtId="0" fontId="76" fillId="33" borderId="32" xfId="0" applyFont="1" applyFill="1" applyBorder="1" applyAlignment="1">
      <alignment horizontal="center" vertical="center"/>
    </xf>
    <xf numFmtId="0" fontId="27" fillId="33" borderId="50" xfId="43" applyFont="1" applyFill="1" applyBorder="1" applyAlignment="1">
      <alignment horizontal="center" vertical="center"/>
    </xf>
    <xf numFmtId="0" fontId="27" fillId="33" borderId="56" xfId="43" applyFont="1" applyFill="1" applyBorder="1" applyAlignment="1">
      <alignment horizontal="center" vertical="center"/>
    </xf>
    <xf numFmtId="0" fontId="76" fillId="33" borderId="50" xfId="0" applyFont="1" applyFill="1" applyBorder="1" applyAlignment="1">
      <alignment horizontal="center" vertical="center"/>
    </xf>
    <xf numFmtId="0" fontId="27" fillId="0" borderId="28" xfId="0" applyFont="1" applyBorder="1" applyAlignment="1">
      <alignment vertical="center"/>
    </xf>
    <xf numFmtId="0" fontId="27" fillId="0" borderId="28" xfId="0" applyFont="1" applyBorder="1" applyAlignment="1">
      <alignment horizontal="left" vertical="center" wrapText="1" indent="1"/>
    </xf>
    <xf numFmtId="0" fontId="27" fillId="0" borderId="28" xfId="43" applyFont="1" applyBorder="1" applyAlignment="1">
      <alignment horizontal="left" vertical="center" wrapText="1" indent="3"/>
    </xf>
    <xf numFmtId="0" fontId="27" fillId="0" borderId="28" xfId="43" applyFont="1" applyBorder="1" applyAlignment="1">
      <alignment horizontal="left" vertical="center" wrapText="1" indent="5"/>
    </xf>
    <xf numFmtId="0" fontId="27" fillId="0" borderId="28" xfId="0" applyFont="1" applyBorder="1" applyAlignment="1">
      <alignment horizontal="left" vertical="center" wrapText="1" indent="7"/>
    </xf>
    <xf numFmtId="0" fontId="27" fillId="0" borderId="28" xfId="43" applyFont="1" applyBorder="1" applyAlignment="1">
      <alignment horizontal="left" vertical="center" indent="7"/>
    </xf>
    <xf numFmtId="0" fontId="27" fillId="0" borderId="29" xfId="0" applyFont="1" applyBorder="1" applyAlignment="1">
      <alignment horizontal="left" vertical="center" wrapText="1" indent="1"/>
    </xf>
    <xf numFmtId="0" fontId="27" fillId="0" borderId="48" xfId="0" applyFont="1" applyBorder="1" applyAlignment="1">
      <alignment vertical="center" wrapText="1"/>
    </xf>
    <xf numFmtId="0" fontId="27" fillId="0" borderId="29" xfId="43" applyFont="1" applyBorder="1" applyAlignment="1">
      <alignment horizontal="left" vertical="center" wrapText="1" indent="3"/>
    </xf>
    <xf numFmtId="4" fontId="27" fillId="0" borderId="32" xfId="43" applyNumberFormat="1" applyFont="1" applyBorder="1" applyAlignment="1">
      <alignment horizontal="center"/>
    </xf>
    <xf numFmtId="0" fontId="27" fillId="0" borderId="50" xfId="43" applyFont="1" applyBorder="1" applyAlignment="1">
      <alignment horizontal="center" vertical="center" wrapText="1"/>
    </xf>
    <xf numFmtId="0" fontId="27" fillId="0" borderId="57" xfId="43" applyFont="1" applyBorder="1" applyAlignment="1">
      <alignment horizontal="center" vertical="center"/>
    </xf>
    <xf numFmtId="0" fontId="27" fillId="0" borderId="51" xfId="43" applyFont="1" applyBorder="1" applyAlignment="1">
      <alignment horizontal="center" vertical="center" wrapText="1"/>
    </xf>
    <xf numFmtId="4" fontId="27" fillId="0" borderId="31" xfId="43" applyNumberFormat="1" applyFont="1" applyBorder="1" applyAlignment="1">
      <alignment horizontal="center"/>
    </xf>
    <xf numFmtId="0" fontId="27" fillId="0" borderId="58" xfId="43" applyFont="1" applyBorder="1" applyAlignment="1">
      <alignment horizontal="center" vertical="center"/>
    </xf>
    <xf numFmtId="0" fontId="27" fillId="0" borderId="17" xfId="43" applyFont="1" applyBorder="1" applyAlignment="1">
      <alignment horizontal="center" vertical="center"/>
    </xf>
    <xf numFmtId="0" fontId="27" fillId="0" borderId="21" xfId="43" applyFont="1" applyBorder="1" applyAlignment="1">
      <alignment horizontal="center" vertical="center"/>
    </xf>
    <xf numFmtId="0" fontId="27" fillId="0" borderId="30" xfId="43" applyFont="1" applyBorder="1" applyAlignment="1">
      <alignment horizontal="center" vertical="center"/>
    </xf>
    <xf numFmtId="4" fontId="27" fillId="0" borderId="48" xfId="43" applyNumberFormat="1" applyFont="1" applyBorder="1" applyAlignment="1">
      <alignment horizontal="center"/>
    </xf>
    <xf numFmtId="4" fontId="27" fillId="0" borderId="38" xfId="43" applyNumberFormat="1" applyFont="1" applyBorder="1" applyAlignment="1">
      <alignment horizontal="center"/>
    </xf>
    <xf numFmtId="0" fontId="27" fillId="0" borderId="38" xfId="43" applyFont="1" applyBorder="1" applyAlignment="1">
      <alignment horizontal="center" vertical="center"/>
    </xf>
    <xf numFmtId="0" fontId="27" fillId="0" borderId="39" xfId="43" applyFont="1" applyBorder="1" applyAlignment="1">
      <alignment horizontal="center" vertical="center"/>
    </xf>
    <xf numFmtId="4" fontId="27" fillId="0" borderId="37" xfId="43" applyNumberFormat="1" applyFont="1" applyBorder="1" applyAlignment="1">
      <alignment horizontal="center"/>
    </xf>
    <xf numFmtId="0" fontId="1" fillId="0" borderId="48" xfId="43" applyBorder="1"/>
    <xf numFmtId="4" fontId="27" fillId="0" borderId="38" xfId="43" applyNumberFormat="1" applyFont="1" applyBorder="1" applyAlignment="1">
      <alignment horizontal="center" vertical="center"/>
    </xf>
    <xf numFmtId="0" fontId="26" fillId="0" borderId="35" xfId="43" applyFont="1" applyBorder="1" applyAlignment="1">
      <alignment horizontal="center" vertical="center" wrapText="1"/>
    </xf>
    <xf numFmtId="0" fontId="45" fillId="0" borderId="41" xfId="43" applyFont="1" applyBorder="1" applyAlignment="1">
      <alignment horizontal="center" vertical="center"/>
    </xf>
    <xf numFmtId="0" fontId="27" fillId="0" borderId="38" xfId="43" applyFont="1" applyBorder="1" applyAlignment="1">
      <alignment horizontal="center" vertical="center" wrapText="1"/>
    </xf>
    <xf numFmtId="0" fontId="26" fillId="0" borderId="28" xfId="43" applyFont="1" applyBorder="1" applyAlignment="1">
      <alignment horizontal="center" vertical="center" wrapText="1"/>
    </xf>
    <xf numFmtId="0" fontId="27" fillId="0" borderId="22" xfId="43" applyFont="1" applyBorder="1" applyAlignment="1">
      <alignment horizontal="center" vertical="center"/>
    </xf>
    <xf numFmtId="0" fontId="59" fillId="0" borderId="28" xfId="56" applyFont="1" applyBorder="1" applyAlignment="1">
      <alignment vertical="center" wrapText="1"/>
    </xf>
    <xf numFmtId="0" fontId="18" fillId="0" borderId="28" xfId="59" applyFont="1" applyBorder="1" applyAlignment="1">
      <alignment vertical="center"/>
    </xf>
    <xf numFmtId="0" fontId="27" fillId="0" borderId="24" xfId="43" applyFont="1" applyBorder="1" applyAlignment="1">
      <alignment horizontal="center" vertical="center"/>
    </xf>
    <xf numFmtId="4" fontId="27" fillId="0" borderId="41" xfId="43" applyNumberFormat="1" applyFont="1" applyBorder="1" applyAlignment="1">
      <alignment horizontal="center" vertical="center"/>
    </xf>
    <xf numFmtId="172" fontId="27" fillId="33" borderId="59" xfId="72" applyNumberFormat="1" applyFont="1" applyFill="1" applyBorder="1" applyAlignment="1">
      <alignment horizontal="center" vertical="center"/>
    </xf>
    <xf numFmtId="172" fontId="27" fillId="33" borderId="60" xfId="72" applyNumberFormat="1" applyFont="1" applyFill="1" applyBorder="1" applyAlignment="1">
      <alignment horizontal="center" vertical="center"/>
    </xf>
    <xf numFmtId="172" fontId="27" fillId="33" borderId="61" xfId="43" applyNumberFormat="1" applyFont="1" applyFill="1" applyBorder="1"/>
    <xf numFmtId="0" fontId="27" fillId="33" borderId="14" xfId="0" applyFont="1" applyFill="1" applyBorder="1" applyAlignment="1">
      <alignment vertical="center" wrapText="1"/>
    </xf>
    <xf numFmtId="0" fontId="27" fillId="0" borderId="52" xfId="43" applyFont="1" applyBorder="1" applyAlignment="1">
      <alignment horizontal="left" vertical="center" wrapText="1" indent="3"/>
    </xf>
    <xf numFmtId="0" fontId="27" fillId="33" borderId="62" xfId="43" applyFont="1" applyFill="1" applyBorder="1" applyAlignment="1">
      <alignment horizontal="center" vertical="center"/>
    </xf>
    <xf numFmtId="0" fontId="76" fillId="33" borderId="63" xfId="0" applyFont="1" applyFill="1" applyBorder="1" applyAlignment="1">
      <alignment horizontal="center"/>
    </xf>
    <xf numFmtId="172" fontId="27" fillId="33" borderId="63" xfId="72" applyNumberFormat="1" applyFont="1" applyFill="1" applyBorder="1" applyAlignment="1">
      <alignment horizontal="center" vertical="center"/>
    </xf>
    <xf numFmtId="0" fontId="76" fillId="33" borderId="37" xfId="0" applyFont="1" applyFill="1" applyBorder="1" applyAlignment="1">
      <alignment horizontal="center" vertical="center"/>
    </xf>
    <xf numFmtId="0" fontId="76" fillId="33" borderId="30" xfId="0" applyFont="1" applyFill="1" applyBorder="1" applyAlignment="1">
      <alignment horizontal="center" vertical="center"/>
    </xf>
    <xf numFmtId="0" fontId="76" fillId="33" borderId="48" xfId="0" applyFont="1" applyFill="1" applyBorder="1" applyAlignment="1">
      <alignment horizontal="center" vertical="center"/>
    </xf>
    <xf numFmtId="0" fontId="76" fillId="33" borderId="43" xfId="0" applyFont="1" applyFill="1" applyBorder="1" applyAlignment="1">
      <alignment horizontal="center" vertical="center"/>
    </xf>
    <xf numFmtId="0" fontId="1" fillId="33" borderId="48" xfId="43" applyFill="1" applyBorder="1" applyAlignment="1">
      <alignment horizontal="center"/>
    </xf>
    <xf numFmtId="2" fontId="27" fillId="0" borderId="28" xfId="43" applyNumberFormat="1" applyFont="1" applyBorder="1" applyAlignment="1">
      <alignment horizontal="center"/>
    </xf>
    <xf numFmtId="0" fontId="27" fillId="0" borderId="28" xfId="43" applyFont="1" applyBorder="1" applyAlignment="1">
      <alignment horizontal="center"/>
    </xf>
    <xf numFmtId="4" fontId="27" fillId="0" borderId="39" xfId="43" applyNumberFormat="1" applyFont="1" applyBorder="1" applyAlignment="1">
      <alignment horizontal="center" vertical="center"/>
    </xf>
    <xf numFmtId="4" fontId="27" fillId="0" borderId="29" xfId="43" applyNumberFormat="1" applyFont="1" applyBorder="1" applyAlignment="1">
      <alignment horizontal="center" vertical="center"/>
    </xf>
    <xf numFmtId="0" fontId="76" fillId="33" borderId="64" xfId="0" applyFont="1" applyFill="1" applyBorder="1" applyAlignment="1">
      <alignment horizontal="center" vertical="center"/>
    </xf>
    <xf numFmtId="4" fontId="27" fillId="0" borderId="33" xfId="43" applyNumberFormat="1" applyFont="1" applyBorder="1" applyAlignment="1">
      <alignment horizontal="center" vertical="center"/>
    </xf>
    <xf numFmtId="0" fontId="27" fillId="0" borderId="57" xfId="43" applyFont="1" applyBorder="1" applyAlignment="1">
      <alignment horizontal="left" vertical="center" wrapText="1" indent="3"/>
    </xf>
    <xf numFmtId="0" fontId="76" fillId="0" borderId="38" xfId="0" applyFont="1" applyBorder="1"/>
    <xf numFmtId="0" fontId="76" fillId="0" borderId="38" xfId="0" applyFont="1" applyBorder="1" applyAlignment="1">
      <alignment horizontal="center" vertical="center"/>
    </xf>
    <xf numFmtId="0" fontId="76" fillId="0" borderId="39" xfId="0" applyFont="1" applyBorder="1"/>
    <xf numFmtId="0" fontId="76" fillId="0" borderId="41" xfId="0" applyFont="1" applyBorder="1"/>
    <xf numFmtId="0" fontId="1" fillId="0" borderId="29" xfId="43" applyBorder="1" applyAlignment="1">
      <alignment horizontal="center"/>
    </xf>
    <xf numFmtId="0" fontId="76" fillId="0" borderId="32" xfId="0" applyFont="1" applyBorder="1"/>
    <xf numFmtId="0" fontId="76" fillId="0" borderId="28" xfId="0" applyFont="1" applyBorder="1"/>
    <xf numFmtId="0" fontId="76" fillId="0" borderId="28" xfId="0" applyFont="1" applyBorder="1" applyAlignment="1">
      <alignment horizontal="center" vertical="center"/>
    </xf>
    <xf numFmtId="0" fontId="76" fillId="0" borderId="33" xfId="0" applyFont="1" applyBorder="1"/>
    <xf numFmtId="0" fontId="76" fillId="0" borderId="29" xfId="0" applyFont="1" applyBorder="1"/>
    <xf numFmtId="0" fontId="1" fillId="0" borderId="65" xfId="43" applyBorder="1"/>
    <xf numFmtId="0" fontId="76" fillId="33" borderId="66" xfId="0" applyFont="1" applyFill="1" applyBorder="1" applyAlignment="1">
      <alignment horizontal="center" vertical="center"/>
    </xf>
    <xf numFmtId="0" fontId="76" fillId="33" borderId="67" xfId="0" applyFont="1" applyFill="1" applyBorder="1" applyAlignment="1">
      <alignment horizontal="center" vertical="center"/>
    </xf>
    <xf numFmtId="0" fontId="1" fillId="33" borderId="67" xfId="43" applyFill="1" applyBorder="1" applyAlignment="1">
      <alignment horizontal="center"/>
    </xf>
    <xf numFmtId="170" fontId="27" fillId="0" borderId="32" xfId="43" applyNumberFormat="1" applyFont="1" applyBorder="1" applyAlignment="1">
      <alignment horizontal="center" vertical="center"/>
    </xf>
    <xf numFmtId="0" fontId="27" fillId="33" borderId="32" xfId="43" applyFont="1" applyFill="1" applyBorder="1" applyAlignment="1">
      <alignment horizontal="center"/>
    </xf>
    <xf numFmtId="0" fontId="27" fillId="33" borderId="32" xfId="43" applyFont="1" applyFill="1" applyBorder="1" applyAlignment="1">
      <alignment horizontal="center" vertical="center"/>
    </xf>
    <xf numFmtId="0" fontId="76" fillId="33" borderId="32" xfId="0" applyFont="1" applyFill="1" applyBorder="1" applyAlignment="1">
      <alignment horizontal="center"/>
    </xf>
    <xf numFmtId="0" fontId="27" fillId="33" borderId="51" xfId="43" applyFont="1" applyFill="1" applyBorder="1" applyAlignment="1">
      <alignment horizontal="center" vertical="center"/>
    </xf>
    <xf numFmtId="4" fontId="27" fillId="33" borderId="32" xfId="43" applyNumberFormat="1" applyFont="1" applyFill="1" applyBorder="1" applyAlignment="1">
      <alignment horizontal="center" vertical="center"/>
    </xf>
    <xf numFmtId="2" fontId="76" fillId="32" borderId="32" xfId="0" applyNumberFormat="1" applyFont="1" applyFill="1" applyBorder="1" applyAlignment="1">
      <alignment horizontal="center"/>
    </xf>
    <xf numFmtId="2" fontId="27" fillId="0" borderId="32" xfId="43" applyNumberFormat="1" applyFont="1" applyBorder="1" applyAlignment="1">
      <alignment horizontal="center"/>
    </xf>
    <xf numFmtId="2" fontId="27" fillId="32" borderId="50" xfId="43" applyNumberFormat="1" applyFont="1" applyFill="1" applyBorder="1" applyAlignment="1">
      <alignment horizontal="center" vertical="center"/>
    </xf>
    <xf numFmtId="2" fontId="27" fillId="32" borderId="32" xfId="43" applyNumberFormat="1" applyFont="1" applyFill="1" applyBorder="1" applyAlignment="1">
      <alignment horizontal="center"/>
    </xf>
    <xf numFmtId="0" fontId="27" fillId="32" borderId="50" xfId="43" applyFont="1" applyFill="1" applyBorder="1" applyAlignment="1">
      <alignment horizontal="center" vertical="center"/>
    </xf>
    <xf numFmtId="0" fontId="27" fillId="32" borderId="10" xfId="43" applyFont="1" applyFill="1" applyBorder="1" applyAlignment="1">
      <alignment horizontal="center" vertical="center"/>
    </xf>
    <xf numFmtId="0" fontId="27" fillId="32" borderId="32" xfId="43" applyFont="1" applyFill="1" applyBorder="1" applyAlignment="1">
      <alignment horizontal="center"/>
    </xf>
    <xf numFmtId="4" fontId="27" fillId="32" borderId="32" xfId="43" applyNumberFormat="1" applyFont="1" applyFill="1" applyBorder="1" applyAlignment="1">
      <alignment horizontal="center"/>
    </xf>
    <xf numFmtId="0" fontId="27" fillId="31" borderId="50" xfId="43" applyFont="1" applyFill="1" applyBorder="1" applyAlignment="1">
      <alignment horizontal="center" vertical="center"/>
    </xf>
    <xf numFmtId="0" fontId="27" fillId="0" borderId="32" xfId="0" applyFont="1" applyBorder="1" applyAlignment="1">
      <alignment horizontal="center" vertical="center"/>
    </xf>
    <xf numFmtId="165" fontId="27" fillId="0" borderId="22" xfId="43" applyNumberFormat="1" applyFont="1" applyBorder="1" applyAlignment="1">
      <alignment horizontal="center"/>
    </xf>
    <xf numFmtId="165" fontId="76" fillId="0" borderId="19" xfId="0" applyNumberFormat="1" applyFont="1" applyBorder="1" applyAlignment="1">
      <alignment horizontal="center"/>
    </xf>
    <xf numFmtId="2" fontId="27" fillId="0" borderId="36" xfId="43" applyNumberFormat="1" applyFont="1" applyBorder="1" applyAlignment="1">
      <alignment horizontal="center" vertical="center"/>
    </xf>
    <xf numFmtId="49" fontId="44" fillId="0" borderId="68" xfId="43" applyNumberFormat="1" applyFont="1" applyBorder="1" applyAlignment="1">
      <alignment horizontal="right" vertical="center"/>
    </xf>
    <xf numFmtId="4" fontId="27" fillId="31" borderId="67" xfId="0" applyNumberFormat="1" applyFont="1" applyFill="1" applyBorder="1" applyAlignment="1">
      <alignment horizontal="center" vertical="center"/>
    </xf>
    <xf numFmtId="4" fontId="27" fillId="31" borderId="49" xfId="43" applyNumberFormat="1" applyFont="1" applyFill="1" applyBorder="1" applyAlignment="1">
      <alignment horizontal="center" vertical="center"/>
    </xf>
    <xf numFmtId="4" fontId="27" fillId="32" borderId="28" xfId="43" applyNumberFormat="1" applyFont="1" applyFill="1" applyBorder="1" applyAlignment="1">
      <alignment horizontal="center"/>
    </xf>
    <xf numFmtId="2" fontId="1" fillId="32" borderId="28" xfId="43" applyNumberFormat="1" applyFill="1" applyBorder="1" applyAlignment="1">
      <alignment horizontal="center"/>
    </xf>
    <xf numFmtId="2" fontId="27" fillId="33" borderId="28" xfId="43" applyNumberFormat="1" applyFont="1" applyFill="1" applyBorder="1" applyAlignment="1">
      <alignment horizontal="center"/>
    </xf>
    <xf numFmtId="4" fontId="27" fillId="0" borderId="28" xfId="43" applyNumberFormat="1" applyFont="1" applyBorder="1" applyAlignment="1">
      <alignment horizontal="center" vertical="center"/>
    </xf>
    <xf numFmtId="0" fontId="1" fillId="33" borderId="28" xfId="43" applyFill="1" applyBorder="1"/>
    <xf numFmtId="2" fontId="27" fillId="0" borderId="69" xfId="43" applyNumberFormat="1" applyFont="1" applyBorder="1" applyAlignment="1">
      <alignment horizontal="center" vertical="center"/>
    </xf>
    <xf numFmtId="0" fontId="76" fillId="33" borderId="28" xfId="0" applyFont="1" applyFill="1" applyBorder="1" applyAlignment="1">
      <alignment horizontal="center"/>
    </xf>
    <xf numFmtId="0" fontId="27" fillId="0" borderId="70" xfId="43" applyFont="1" applyBorder="1" applyAlignment="1">
      <alignment horizontal="center" vertical="center"/>
    </xf>
    <xf numFmtId="0" fontId="27" fillId="0" borderId="41" xfId="43" applyFont="1" applyBorder="1" applyAlignment="1">
      <alignment horizontal="center" vertical="center"/>
    </xf>
    <xf numFmtId="0" fontId="1" fillId="0" borderId="19" xfId="43" applyBorder="1"/>
    <xf numFmtId="4" fontId="1" fillId="0" borderId="0" xfId="43" applyNumberFormat="1" applyAlignment="1">
      <alignment vertical="center"/>
    </xf>
    <xf numFmtId="4" fontId="27" fillId="31" borderId="32" xfId="43" applyNumberFormat="1" applyFont="1" applyFill="1" applyBorder="1" applyAlignment="1">
      <alignment horizontal="center" vertical="center"/>
    </xf>
    <xf numFmtId="170" fontId="76" fillId="0" borderId="19" xfId="0" applyNumberFormat="1" applyFont="1" applyBorder="1" applyAlignment="1">
      <alignment horizontal="center"/>
    </xf>
    <xf numFmtId="170" fontId="27" fillId="33" borderId="19" xfId="43" applyNumberFormat="1" applyFont="1" applyFill="1" applyBorder="1" applyAlignment="1">
      <alignment horizontal="center" vertical="center"/>
    </xf>
    <xf numFmtId="0" fontId="2" fillId="0" borderId="0" xfId="43" applyFont="1" applyAlignment="1">
      <alignment vertical="center"/>
    </xf>
    <xf numFmtId="0" fontId="76" fillId="34" borderId="35" xfId="0" applyFont="1" applyFill="1" applyBorder="1" applyAlignment="1">
      <alignment horizontal="center"/>
    </xf>
    <xf numFmtId="0" fontId="1" fillId="34" borderId="28" xfId="43" applyFill="1" applyBorder="1"/>
    <xf numFmtId="0" fontId="1" fillId="34" borderId="0" xfId="43" applyFill="1" applyAlignment="1">
      <alignment vertical="center"/>
    </xf>
    <xf numFmtId="0" fontId="27" fillId="33" borderId="51" xfId="0" applyFont="1" applyFill="1" applyBorder="1" applyAlignment="1">
      <alignment vertical="center" wrapText="1"/>
    </xf>
    <xf numFmtId="0" fontId="27" fillId="32" borderId="54" xfId="0" applyFont="1" applyFill="1" applyBorder="1" applyAlignment="1">
      <alignment horizontal="left" vertical="center" wrapText="1" indent="1"/>
    </xf>
    <xf numFmtId="0" fontId="76" fillId="24" borderId="35" xfId="0" applyFont="1" applyFill="1" applyBorder="1" applyAlignment="1">
      <alignment horizontal="center"/>
    </xf>
    <xf numFmtId="0" fontId="1" fillId="24" borderId="28" xfId="43" applyFill="1" applyBorder="1" applyAlignment="1">
      <alignment horizontal="center"/>
    </xf>
    <xf numFmtId="2" fontId="27" fillId="24" borderId="19" xfId="43" applyNumberFormat="1" applyFont="1" applyFill="1" applyBorder="1" applyAlignment="1">
      <alignment horizontal="center" vertical="center"/>
    </xf>
    <xf numFmtId="4" fontId="27" fillId="24" borderId="28" xfId="43" applyNumberFormat="1" applyFont="1" applyFill="1" applyBorder="1" applyAlignment="1">
      <alignment horizontal="center"/>
    </xf>
    <xf numFmtId="0" fontId="76" fillId="24" borderId="41" xfId="0" applyFont="1" applyFill="1" applyBorder="1" applyAlignment="1">
      <alignment horizontal="center"/>
    </xf>
    <xf numFmtId="0" fontId="1" fillId="24" borderId="29" xfId="43" applyFill="1" applyBorder="1" applyAlignment="1">
      <alignment horizontal="center"/>
    </xf>
    <xf numFmtId="0" fontId="76" fillId="24" borderId="42" xfId="0" applyFont="1" applyFill="1" applyBorder="1" applyAlignment="1">
      <alignment horizontal="center"/>
    </xf>
    <xf numFmtId="0" fontId="1" fillId="24" borderId="67" xfId="43" applyFill="1" applyBorder="1"/>
    <xf numFmtId="165" fontId="76" fillId="0" borderId="28" xfId="0" applyNumberFormat="1" applyFont="1" applyBorder="1" applyAlignment="1">
      <alignment horizontal="center"/>
    </xf>
    <xf numFmtId="165" fontId="76" fillId="0" borderId="19" xfId="0" applyNumberFormat="1" applyFont="1" applyBorder="1" applyAlignment="1">
      <alignment horizontal="center" vertical="center"/>
    </xf>
    <xf numFmtId="2" fontId="27" fillId="35" borderId="19" xfId="43" applyNumberFormat="1" applyFont="1" applyFill="1" applyBorder="1" applyAlignment="1">
      <alignment horizontal="center" vertical="center"/>
    </xf>
    <xf numFmtId="0" fontId="27" fillId="35" borderId="19" xfId="43" applyFont="1" applyFill="1" applyBorder="1" applyAlignment="1">
      <alignment horizontal="center" vertical="center"/>
    </xf>
    <xf numFmtId="0" fontId="76" fillId="35" borderId="19" xfId="0" applyFont="1" applyFill="1" applyBorder="1" applyAlignment="1">
      <alignment horizontal="center"/>
    </xf>
    <xf numFmtId="0" fontId="27" fillId="35" borderId="19" xfId="43" applyFont="1" applyFill="1" applyBorder="1" applyAlignment="1">
      <alignment horizontal="center"/>
    </xf>
    <xf numFmtId="4" fontId="76" fillId="35" borderId="19" xfId="0" applyNumberFormat="1" applyFont="1" applyFill="1" applyBorder="1" applyAlignment="1">
      <alignment horizontal="center"/>
    </xf>
    <xf numFmtId="164" fontId="27" fillId="35" borderId="30" xfId="0" applyNumberFormat="1" applyFont="1" applyFill="1" applyBorder="1" applyAlignment="1">
      <alignment horizontal="center"/>
    </xf>
    <xf numFmtId="0" fontId="76" fillId="35" borderId="30" xfId="0" applyFont="1" applyFill="1" applyBorder="1" applyAlignment="1">
      <alignment horizontal="center"/>
    </xf>
    <xf numFmtId="2" fontId="76" fillId="35" borderId="19" xfId="0" applyNumberFormat="1" applyFont="1" applyFill="1" applyBorder="1" applyAlignment="1">
      <alignment horizontal="center"/>
    </xf>
    <xf numFmtId="4" fontId="27" fillId="35" borderId="19" xfId="43" applyNumberFormat="1" applyFont="1" applyFill="1" applyBorder="1" applyAlignment="1">
      <alignment horizontal="center" vertical="center"/>
    </xf>
    <xf numFmtId="4" fontId="79" fillId="0" borderId="19" xfId="0" applyNumberFormat="1" applyFont="1" applyBorder="1"/>
    <xf numFmtId="168" fontId="27" fillId="0" borderId="19" xfId="63" applyNumberFormat="1" applyFont="1" applyFill="1" applyBorder="1" applyAlignment="1">
      <alignment horizontal="center" vertical="center"/>
    </xf>
    <xf numFmtId="4" fontId="79" fillId="0" borderId="19" xfId="0" applyNumberFormat="1" applyFont="1" applyBorder="1" applyAlignment="1">
      <alignment horizontal="center"/>
    </xf>
    <xf numFmtId="4" fontId="78" fillId="0" borderId="19" xfId="0" applyNumberFormat="1" applyFont="1" applyBorder="1" applyAlignment="1">
      <alignment horizontal="center"/>
    </xf>
    <xf numFmtId="3" fontId="76" fillId="35" borderId="33" xfId="0" applyNumberFormat="1" applyFont="1" applyFill="1" applyBorder="1" applyAlignment="1">
      <alignment horizontal="center"/>
    </xf>
    <xf numFmtId="3" fontId="27" fillId="35" borderId="29" xfId="0" applyNumberFormat="1" applyFont="1" applyFill="1" applyBorder="1" applyAlignment="1">
      <alignment horizontal="center"/>
    </xf>
    <xf numFmtId="4" fontId="27" fillId="33" borderId="19" xfId="43" applyNumberFormat="1" applyFont="1" applyFill="1" applyBorder="1" applyAlignment="1">
      <alignment horizontal="center"/>
    </xf>
    <xf numFmtId="2" fontId="76" fillId="33" borderId="30" xfId="0" applyNumberFormat="1" applyFont="1" applyFill="1" applyBorder="1" applyAlignment="1">
      <alignment horizontal="center"/>
    </xf>
    <xf numFmtId="2" fontId="76" fillId="0" borderId="32" xfId="0" applyNumberFormat="1" applyFont="1" applyBorder="1" applyAlignment="1">
      <alignment horizontal="center"/>
    </xf>
    <xf numFmtId="2" fontId="27" fillId="33" borderId="32" xfId="43" applyNumberFormat="1" applyFont="1" applyFill="1" applyBorder="1" applyAlignment="1">
      <alignment horizontal="center" vertical="center"/>
    </xf>
    <xf numFmtId="4" fontId="76" fillId="0" borderId="70" xfId="0" applyNumberFormat="1" applyFont="1" applyBorder="1" applyAlignment="1">
      <alignment horizontal="center"/>
    </xf>
    <xf numFmtId="0" fontId="76" fillId="33" borderId="31" xfId="0" applyFont="1" applyFill="1" applyBorder="1" applyAlignment="1">
      <alignment horizontal="center"/>
    </xf>
    <xf numFmtId="4" fontId="79" fillId="31" borderId="30" xfId="0" applyNumberFormat="1" applyFont="1" applyFill="1" applyBorder="1" applyAlignment="1">
      <alignment horizontal="center"/>
    </xf>
    <xf numFmtId="4" fontId="79" fillId="0" borderId="35" xfId="0" applyNumberFormat="1" applyFont="1" applyBorder="1" applyAlignment="1">
      <alignment horizontal="center"/>
    </xf>
    <xf numFmtId="4" fontId="79" fillId="37" borderId="35" xfId="0" applyNumberFormat="1" applyFont="1" applyFill="1" applyBorder="1" applyAlignment="1">
      <alignment horizontal="center"/>
    </xf>
    <xf numFmtId="4" fontId="78" fillId="0" borderId="35" xfId="0" applyNumberFormat="1" applyFont="1" applyBorder="1" applyAlignment="1">
      <alignment horizontal="center"/>
    </xf>
    <xf numFmtId="4" fontId="79" fillId="0" borderId="32" xfId="0" applyNumberFormat="1" applyFont="1" applyBorder="1" applyAlignment="1">
      <alignment horizontal="center" vertical="center"/>
    </xf>
    <xf numFmtId="2" fontId="79" fillId="0" borderId="19" xfId="0" applyNumberFormat="1" applyFont="1" applyBorder="1" applyAlignment="1">
      <alignment horizontal="center"/>
    </xf>
    <xf numFmtId="4" fontId="78" fillId="37" borderId="19" xfId="0" applyNumberFormat="1" applyFont="1" applyFill="1" applyBorder="1" applyAlignment="1">
      <alignment horizontal="center"/>
    </xf>
    <xf numFmtId="4" fontId="79" fillId="32" borderId="19" xfId="0" applyNumberFormat="1" applyFont="1" applyFill="1" applyBorder="1" applyAlignment="1">
      <alignment horizontal="center"/>
    </xf>
    <xf numFmtId="4" fontId="78" fillId="32" borderId="19" xfId="0" applyNumberFormat="1" applyFont="1" applyFill="1" applyBorder="1" applyAlignment="1">
      <alignment horizontal="center"/>
    </xf>
    <xf numFmtId="2" fontId="79" fillId="32" borderId="19" xfId="0" applyNumberFormat="1" applyFont="1" applyFill="1" applyBorder="1" applyAlignment="1">
      <alignment horizontal="center"/>
    </xf>
    <xf numFmtId="2" fontId="78" fillId="32" borderId="19" xfId="0" applyNumberFormat="1" applyFont="1" applyFill="1" applyBorder="1" applyAlignment="1">
      <alignment horizontal="center"/>
    </xf>
    <xf numFmtId="2" fontId="78" fillId="0" borderId="19" xfId="43" applyNumberFormat="1" applyFont="1" applyBorder="1" applyAlignment="1">
      <alignment horizontal="center" vertical="center"/>
    </xf>
    <xf numFmtId="177" fontId="78" fillId="37" borderId="19" xfId="0" applyNumberFormat="1" applyFont="1" applyFill="1" applyBorder="1" applyAlignment="1">
      <alignment horizontal="center"/>
    </xf>
    <xf numFmtId="178" fontId="78" fillId="37" borderId="19" xfId="0" applyNumberFormat="1" applyFont="1" applyFill="1" applyBorder="1" applyAlignment="1">
      <alignment horizontal="center"/>
    </xf>
    <xf numFmtId="4" fontId="79" fillId="32" borderId="46" xfId="0" applyNumberFormat="1" applyFont="1" applyFill="1" applyBorder="1" applyAlignment="1">
      <alignment horizontal="center"/>
    </xf>
    <xf numFmtId="4" fontId="79" fillId="35" borderId="42" xfId="0" applyNumberFormat="1" applyFont="1" applyFill="1" applyBorder="1" applyAlignment="1">
      <alignment horizontal="center"/>
    </xf>
    <xf numFmtId="4" fontId="78" fillId="35" borderId="46" xfId="0" applyNumberFormat="1" applyFont="1" applyFill="1" applyBorder="1" applyAlignment="1">
      <alignment horizontal="center"/>
    </xf>
    <xf numFmtId="4" fontId="79" fillId="35" borderId="35" xfId="0" applyNumberFormat="1" applyFont="1" applyFill="1" applyBorder="1" applyAlignment="1">
      <alignment horizontal="center"/>
    </xf>
    <xf numFmtId="4" fontId="78" fillId="35" borderId="19" xfId="0" applyNumberFormat="1" applyFont="1" applyFill="1" applyBorder="1" applyAlignment="1">
      <alignment horizontal="center"/>
    </xf>
    <xf numFmtId="0" fontId="78" fillId="0" borderId="19" xfId="43" applyFont="1" applyBorder="1" applyAlignment="1">
      <alignment horizontal="center" vertical="center"/>
    </xf>
    <xf numFmtId="168" fontId="78" fillId="0" borderId="19" xfId="0" applyNumberFormat="1" applyFont="1" applyBorder="1" applyAlignment="1">
      <alignment horizontal="center"/>
    </xf>
    <xf numFmtId="4" fontId="78" fillId="35" borderId="19" xfId="43" applyNumberFormat="1" applyFont="1" applyFill="1" applyBorder="1" applyAlignment="1">
      <alignment horizontal="center" vertical="center"/>
    </xf>
    <xf numFmtId="4" fontId="79" fillId="35" borderId="19" xfId="0" applyNumberFormat="1" applyFont="1" applyFill="1" applyBorder="1" applyAlignment="1">
      <alignment horizontal="center"/>
    </xf>
    <xf numFmtId="4" fontId="78" fillId="0" borderId="19" xfId="43" applyNumberFormat="1" applyFont="1" applyBorder="1" applyAlignment="1">
      <alignment horizontal="center" vertical="center"/>
    </xf>
    <xf numFmtId="4" fontId="79" fillId="35" borderId="30" xfId="0" applyNumberFormat="1" applyFont="1" applyFill="1" applyBorder="1" applyAlignment="1">
      <alignment horizontal="center"/>
    </xf>
    <xf numFmtId="4" fontId="78" fillId="35" borderId="30" xfId="0" applyNumberFormat="1" applyFont="1" applyFill="1" applyBorder="1" applyAlignment="1">
      <alignment horizontal="center"/>
    </xf>
    <xf numFmtId="4" fontId="79" fillId="0" borderId="35" xfId="0" applyNumberFormat="1" applyFont="1" applyBorder="1" applyAlignment="1">
      <alignment horizontal="center" vertical="center"/>
    </xf>
    <xf numFmtId="4" fontId="78" fillId="0" borderId="19" xfId="0" applyNumberFormat="1" applyFont="1" applyBorder="1" applyAlignment="1">
      <alignment horizontal="center" vertical="center"/>
    </xf>
    <xf numFmtId="4" fontId="78" fillId="31" borderId="30" xfId="0" applyNumberFormat="1" applyFont="1" applyFill="1" applyBorder="1" applyAlignment="1">
      <alignment horizontal="center"/>
    </xf>
    <xf numFmtId="4" fontId="79" fillId="32" borderId="35" xfId="0" applyNumberFormat="1" applyFont="1" applyFill="1" applyBorder="1" applyAlignment="1">
      <alignment horizontal="center"/>
    </xf>
    <xf numFmtId="4" fontId="78" fillId="31" borderId="46" xfId="0" applyNumberFormat="1" applyFont="1" applyFill="1" applyBorder="1" applyAlignment="1">
      <alignment horizontal="center"/>
    </xf>
    <xf numFmtId="4" fontId="1" fillId="0" borderId="19" xfId="43" applyNumberFormat="1" applyBorder="1" applyAlignment="1">
      <alignment horizontal="center" vertical="center"/>
    </xf>
    <xf numFmtId="4" fontId="79" fillId="0" borderId="19" xfId="0" applyNumberFormat="1" applyFont="1" applyBorder="1" applyAlignment="1">
      <alignment horizontal="right"/>
    </xf>
    <xf numFmtId="4" fontId="79" fillId="0" borderId="33" xfId="0" applyNumberFormat="1" applyFont="1" applyBorder="1" applyAlignment="1">
      <alignment horizontal="center" vertical="center"/>
    </xf>
    <xf numFmtId="4" fontId="80" fillId="0" borderId="19" xfId="0" applyNumberFormat="1" applyFont="1" applyBorder="1" applyAlignment="1">
      <alignment horizontal="center"/>
    </xf>
    <xf numFmtId="4" fontId="80" fillId="38" borderId="19" xfId="0" applyNumberFormat="1" applyFont="1" applyFill="1" applyBorder="1" applyAlignment="1">
      <alignment horizontal="center"/>
    </xf>
    <xf numFmtId="4" fontId="79" fillId="31" borderId="46" xfId="0" applyNumberFormat="1" applyFont="1" applyFill="1" applyBorder="1" applyAlignment="1">
      <alignment horizontal="center"/>
    </xf>
    <xf numFmtId="0" fontId="27" fillId="32" borderId="14" xfId="0" applyFont="1" applyFill="1" applyBorder="1" applyAlignment="1">
      <alignment horizontal="left" vertical="center" wrapText="1" indent="1"/>
    </xf>
    <xf numFmtId="0" fontId="27" fillId="32" borderId="10" xfId="0" applyFont="1" applyFill="1" applyBorder="1" applyAlignment="1">
      <alignment horizontal="left" vertical="center" wrapText="1" indent="1"/>
    </xf>
    <xf numFmtId="4" fontId="79" fillId="33" borderId="42" xfId="0" applyNumberFormat="1" applyFont="1" applyFill="1" applyBorder="1" applyAlignment="1">
      <alignment horizontal="center"/>
    </xf>
    <xf numFmtId="4" fontId="79" fillId="33" borderId="35" xfId="0" applyNumberFormat="1" applyFont="1" applyFill="1" applyBorder="1" applyAlignment="1">
      <alignment horizontal="center"/>
    </xf>
    <xf numFmtId="4" fontId="79" fillId="33" borderId="19" xfId="0" applyNumberFormat="1" applyFont="1" applyFill="1" applyBorder="1" applyAlignment="1">
      <alignment horizontal="center"/>
    </xf>
    <xf numFmtId="2" fontId="27" fillId="0" borderId="39" xfId="43" applyNumberFormat="1" applyFont="1" applyBorder="1" applyAlignment="1">
      <alignment horizontal="center" vertical="center"/>
    </xf>
    <xf numFmtId="2" fontId="27" fillId="0" borderId="33" xfId="43" applyNumberFormat="1" applyFont="1" applyBorder="1" applyAlignment="1">
      <alignment horizontal="center" vertical="center"/>
    </xf>
    <xf numFmtId="4" fontId="78" fillId="0" borderId="33" xfId="0" applyNumberFormat="1" applyFont="1" applyBorder="1" applyAlignment="1">
      <alignment horizontal="center" vertical="center"/>
    </xf>
    <xf numFmtId="4" fontId="80" fillId="33" borderId="30" xfId="0" applyNumberFormat="1" applyFont="1" applyFill="1" applyBorder="1" applyAlignment="1">
      <alignment horizontal="center"/>
    </xf>
    <xf numFmtId="4" fontId="80" fillId="33" borderId="35" xfId="0" applyNumberFormat="1" applyFont="1" applyFill="1" applyBorder="1" applyAlignment="1">
      <alignment horizontal="center"/>
    </xf>
    <xf numFmtId="4" fontId="80" fillId="33" borderId="19" xfId="0" applyNumberFormat="1" applyFont="1" applyFill="1" applyBorder="1" applyAlignment="1">
      <alignment horizontal="center"/>
    </xf>
    <xf numFmtId="4" fontId="80" fillId="33" borderId="32" xfId="0" applyNumberFormat="1" applyFont="1" applyFill="1" applyBorder="1" applyAlignment="1">
      <alignment horizontal="center"/>
    </xf>
    <xf numFmtId="2" fontId="27" fillId="33" borderId="38" xfId="43" applyNumberFormat="1" applyFont="1" applyFill="1" applyBorder="1" applyAlignment="1">
      <alignment horizontal="center" vertical="center"/>
    </xf>
    <xf numFmtId="49" fontId="27" fillId="38" borderId="22" xfId="0" applyNumberFormat="1" applyFont="1" applyFill="1" applyBorder="1" applyAlignment="1">
      <alignment horizontal="right" vertical="center"/>
    </xf>
    <xf numFmtId="0" fontId="27" fillId="38" borderId="54" xfId="0" applyFont="1" applyFill="1" applyBorder="1" applyAlignment="1">
      <alignment vertical="center" wrapText="1"/>
    </xf>
    <xf numFmtId="0" fontId="27" fillId="38" borderId="51" xfId="43" applyFont="1" applyFill="1" applyBorder="1" applyAlignment="1">
      <alignment horizontal="center" vertical="center"/>
    </xf>
    <xf numFmtId="0" fontId="27" fillId="38" borderId="34" xfId="43" applyFont="1" applyFill="1" applyBorder="1" applyAlignment="1">
      <alignment horizontal="center" vertical="center"/>
    </xf>
    <xf numFmtId="0" fontId="76" fillId="38" borderId="19" xfId="0" applyFont="1" applyFill="1" applyBorder="1" applyAlignment="1">
      <alignment horizontal="center"/>
    </xf>
    <xf numFmtId="0" fontId="76" fillId="38" borderId="32" xfId="0" applyFont="1" applyFill="1" applyBorder="1" applyAlignment="1">
      <alignment horizontal="center"/>
    </xf>
    <xf numFmtId="2" fontId="27" fillId="38" borderId="34" xfId="43" applyNumberFormat="1" applyFont="1" applyFill="1" applyBorder="1" applyAlignment="1">
      <alignment horizontal="center" vertical="center"/>
    </xf>
    <xf numFmtId="2" fontId="27" fillId="38" borderId="19" xfId="43" applyNumberFormat="1" applyFont="1" applyFill="1" applyBorder="1" applyAlignment="1">
      <alignment horizontal="center" vertical="center"/>
    </xf>
    <xf numFmtId="2" fontId="76" fillId="38" borderId="19" xfId="0" applyNumberFormat="1" applyFont="1" applyFill="1" applyBorder="1" applyAlignment="1">
      <alignment horizontal="center"/>
    </xf>
    <xf numFmtId="49" fontId="27" fillId="38" borderId="24" xfId="0" applyNumberFormat="1" applyFont="1" applyFill="1" applyBorder="1" applyAlignment="1">
      <alignment horizontal="right" vertical="center"/>
    </xf>
    <xf numFmtId="0" fontId="27" fillId="38" borderId="14" xfId="0" applyFont="1" applyFill="1" applyBorder="1" applyAlignment="1">
      <alignment vertical="center" wrapText="1"/>
    </xf>
    <xf numFmtId="0" fontId="27" fillId="38" borderId="52" xfId="43" applyFont="1" applyFill="1" applyBorder="1" applyAlignment="1">
      <alignment horizontal="center" vertical="center"/>
    </xf>
    <xf numFmtId="0" fontId="27" fillId="38" borderId="36" xfId="43" applyFont="1" applyFill="1" applyBorder="1" applyAlignment="1">
      <alignment horizontal="center" vertical="center"/>
    </xf>
    <xf numFmtId="2" fontId="76" fillId="38" borderId="33" xfId="0" applyNumberFormat="1" applyFont="1" applyFill="1" applyBorder="1" applyAlignment="1">
      <alignment horizontal="center"/>
    </xf>
    <xf numFmtId="4" fontId="76" fillId="38" borderId="33" xfId="0" applyNumberFormat="1" applyFont="1" applyFill="1" applyBorder="1" applyAlignment="1">
      <alignment horizontal="center"/>
    </xf>
    <xf numFmtId="0" fontId="76" fillId="38" borderId="33" xfId="0" applyFont="1" applyFill="1" applyBorder="1" applyAlignment="1">
      <alignment horizontal="center"/>
    </xf>
    <xf numFmtId="49" fontId="27" fillId="38" borderId="37" xfId="0" applyNumberFormat="1" applyFont="1" applyFill="1" applyBorder="1" applyAlignment="1">
      <alignment horizontal="right" vertical="center"/>
    </xf>
    <xf numFmtId="0" fontId="27" fillId="38" borderId="30" xfId="0" applyFont="1" applyFill="1" applyBorder="1" applyAlignment="1">
      <alignment vertical="center" wrapText="1"/>
    </xf>
    <xf numFmtId="0" fontId="27" fillId="38" borderId="48" xfId="43" applyFont="1" applyFill="1" applyBorder="1" applyAlignment="1">
      <alignment horizontal="center" vertical="center"/>
    </xf>
    <xf numFmtId="0" fontId="27" fillId="38" borderId="44" xfId="43" applyFont="1" applyFill="1" applyBorder="1" applyAlignment="1">
      <alignment horizontal="center" vertical="center"/>
    </xf>
    <xf numFmtId="0" fontId="76" fillId="38" borderId="46" xfId="0" applyFont="1" applyFill="1" applyBorder="1" applyAlignment="1">
      <alignment horizontal="center"/>
    </xf>
    <xf numFmtId="2" fontId="79" fillId="0" borderId="35" xfId="0" applyNumberFormat="1" applyFont="1" applyBorder="1" applyAlignment="1">
      <alignment horizontal="center"/>
    </xf>
    <xf numFmtId="169" fontId="27" fillId="0" borderId="19" xfId="43" applyNumberFormat="1" applyFont="1" applyBorder="1" applyAlignment="1">
      <alignment horizontal="center" vertical="center"/>
    </xf>
    <xf numFmtId="169" fontId="27" fillId="0" borderId="35" xfId="43" applyNumberFormat="1" applyFont="1" applyBorder="1" applyAlignment="1">
      <alignment horizontal="center" vertical="center"/>
    </xf>
    <xf numFmtId="169" fontId="27" fillId="0" borderId="46" xfId="43" applyNumberFormat="1" applyFont="1" applyBorder="1" applyAlignment="1">
      <alignment horizontal="center" vertical="center"/>
    </xf>
    <xf numFmtId="4" fontId="76" fillId="38" borderId="19" xfId="0" applyNumberFormat="1" applyFont="1" applyFill="1" applyBorder="1" applyAlignment="1">
      <alignment horizontal="center"/>
    </xf>
    <xf numFmtId="0" fontId="59" fillId="0" borderId="0" xfId="41" applyFont="1" applyAlignment="1">
      <alignment horizontal="center" vertical="center" wrapText="1"/>
    </xf>
    <xf numFmtId="0" fontId="59" fillId="0" borderId="0" xfId="56" applyFont="1" applyAlignment="1">
      <alignment horizontal="center" vertical="center" wrapText="1"/>
    </xf>
    <xf numFmtId="0" fontId="2" fillId="28" borderId="71" xfId="0" applyFont="1" applyFill="1" applyBorder="1" applyAlignment="1">
      <alignment horizontal="center" vertical="center" wrapText="1"/>
    </xf>
    <xf numFmtId="0" fontId="2" fillId="28" borderId="0" xfId="0" applyFont="1" applyFill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68" fillId="0" borderId="0" xfId="0" applyFont="1" applyAlignment="1">
      <alignment horizontal="center" vertical="center"/>
    </xf>
    <xf numFmtId="0" fontId="68" fillId="0" borderId="0" xfId="0" applyFont="1" applyAlignment="1">
      <alignment horizontal="center" vertical="center" wrapText="1"/>
    </xf>
    <xf numFmtId="0" fontId="69" fillId="0" borderId="0" xfId="0" applyFont="1" applyAlignment="1">
      <alignment horizontal="center" vertical="top"/>
    </xf>
    <xf numFmtId="0" fontId="2" fillId="0" borderId="43" xfId="43" applyFont="1" applyBorder="1" applyAlignment="1">
      <alignment horizontal="center" vertical="center" wrapText="1"/>
    </xf>
    <xf numFmtId="0" fontId="2" fillId="0" borderId="45" xfId="43" applyFont="1" applyBorder="1" applyAlignment="1">
      <alignment horizontal="center" vertical="center" wrapText="1"/>
    </xf>
    <xf numFmtId="0" fontId="2" fillId="0" borderId="31" xfId="43" applyFont="1" applyBorder="1" applyAlignment="1">
      <alignment horizontal="center" vertical="center" wrapText="1"/>
    </xf>
    <xf numFmtId="0" fontId="43" fillId="0" borderId="0" xfId="43" applyFont="1" applyAlignment="1">
      <alignment horizontal="center" vertical="center" wrapText="1"/>
    </xf>
    <xf numFmtId="0" fontId="2" fillId="0" borderId="72" xfId="43" applyFont="1" applyBorder="1" applyAlignment="1">
      <alignment horizontal="center" vertical="center" wrapText="1"/>
    </xf>
    <xf numFmtId="0" fontId="46" fillId="0" borderId="0" xfId="43" applyFont="1" applyAlignment="1">
      <alignment horizontal="center" vertical="center" wrapText="1"/>
    </xf>
    <xf numFmtId="49" fontId="27" fillId="0" borderId="66" xfId="43" applyNumberFormat="1" applyFont="1" applyBorder="1" applyAlignment="1">
      <alignment horizontal="right" vertical="center" wrapText="1"/>
    </xf>
    <xf numFmtId="49" fontId="27" fillId="0" borderId="38" xfId="43" applyNumberFormat="1" applyFont="1" applyBorder="1" applyAlignment="1">
      <alignment horizontal="right" vertical="center" wrapText="1"/>
    </xf>
    <xf numFmtId="0" fontId="27" fillId="0" borderId="46" xfId="43" applyFont="1" applyBorder="1" applyAlignment="1">
      <alignment horizontal="center" vertical="center" wrapText="1"/>
    </xf>
    <xf numFmtId="0" fontId="27" fillId="0" borderId="19" xfId="43" applyFont="1" applyBorder="1" applyAlignment="1">
      <alignment horizontal="center" vertical="center" wrapText="1"/>
    </xf>
    <xf numFmtId="0" fontId="3" fillId="0" borderId="48" xfId="43" applyFont="1" applyBorder="1" applyAlignment="1">
      <alignment horizontal="center" vertical="center" wrapText="1"/>
    </xf>
    <xf numFmtId="0" fontId="3" fillId="0" borderId="28" xfId="43" applyFont="1" applyBorder="1" applyAlignment="1">
      <alignment horizontal="center" vertical="center" wrapText="1"/>
    </xf>
    <xf numFmtId="0" fontId="27" fillId="0" borderId="67" xfId="43" applyFont="1" applyBorder="1" applyAlignment="1">
      <alignment horizontal="center" vertical="center" wrapText="1"/>
    </xf>
    <xf numFmtId="0" fontId="27" fillId="0" borderId="28" xfId="43" applyFont="1" applyBorder="1" applyAlignment="1">
      <alignment horizontal="center" vertical="center" wrapText="1"/>
    </xf>
    <xf numFmtId="49" fontId="42" fillId="0" borderId="37" xfId="43" applyNumberFormat="1" applyFont="1" applyBorder="1" applyAlignment="1">
      <alignment horizontal="right" vertical="center" wrapText="1"/>
    </xf>
    <xf numFmtId="49" fontId="42" fillId="0" borderId="38" xfId="43" applyNumberFormat="1" applyFont="1" applyBorder="1" applyAlignment="1">
      <alignment horizontal="right" vertical="center" wrapText="1"/>
    </xf>
    <xf numFmtId="49" fontId="47" fillId="0" borderId="20" xfId="43" applyNumberFormat="1" applyFont="1" applyBorder="1" applyAlignment="1">
      <alignment horizontal="center" vertical="center"/>
    </xf>
    <xf numFmtId="49" fontId="47" fillId="0" borderId="73" xfId="43" applyNumberFormat="1" applyFont="1" applyBorder="1" applyAlignment="1">
      <alignment horizontal="center" vertical="center"/>
    </xf>
    <xf numFmtId="49" fontId="47" fillId="0" borderId="74" xfId="43" applyNumberFormat="1" applyFont="1" applyBorder="1" applyAlignment="1">
      <alignment horizontal="center" vertical="center"/>
    </xf>
    <xf numFmtId="0" fontId="3" fillId="0" borderId="30" xfId="43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0" fontId="2" fillId="0" borderId="30" xfId="43" applyFont="1" applyBorder="1" applyAlignment="1">
      <alignment horizontal="center" vertical="center" wrapText="1"/>
    </xf>
    <xf numFmtId="0" fontId="3" fillId="0" borderId="43" xfId="43" applyFont="1" applyBorder="1" applyAlignment="1">
      <alignment horizontal="center" vertical="center" wrapText="1"/>
    </xf>
    <xf numFmtId="0" fontId="3" fillId="0" borderId="45" xfId="43" applyFont="1" applyBorder="1" applyAlignment="1">
      <alignment horizontal="center" vertical="center" wrapText="1"/>
    </xf>
    <xf numFmtId="0" fontId="3" fillId="0" borderId="31" xfId="43" applyFont="1" applyBorder="1" applyAlignment="1">
      <alignment horizontal="center" vertical="center" wrapText="1"/>
    </xf>
    <xf numFmtId="0" fontId="27" fillId="0" borderId="0" xfId="43" applyFont="1" applyAlignment="1">
      <alignment horizontal="left" vertical="top" wrapText="1"/>
    </xf>
    <xf numFmtId="49" fontId="27" fillId="0" borderId="0" xfId="43" applyNumberFormat="1" applyFont="1" applyAlignment="1">
      <alignment horizontal="left" vertical="center"/>
    </xf>
    <xf numFmtId="0" fontId="27" fillId="0" borderId="21" xfId="43" applyFont="1" applyBorder="1" applyAlignment="1">
      <alignment horizontal="left" vertical="center" wrapText="1"/>
    </xf>
    <xf numFmtId="0" fontId="27" fillId="0" borderId="72" xfId="43" applyFont="1" applyBorder="1" applyAlignment="1">
      <alignment horizontal="left" vertical="center" wrapText="1"/>
    </xf>
    <xf numFmtId="0" fontId="2" fillId="0" borderId="21" xfId="43" applyFont="1" applyBorder="1" applyAlignment="1">
      <alignment horizontal="center" vertical="center" wrapText="1"/>
    </xf>
    <xf numFmtId="49" fontId="71" fillId="36" borderId="26" xfId="43" applyNumberFormat="1" applyFont="1" applyFill="1" applyBorder="1" applyAlignment="1">
      <alignment horizontal="center" vertical="center"/>
    </xf>
    <xf numFmtId="49" fontId="71" fillId="36" borderId="0" xfId="43" applyNumberFormat="1" applyFont="1" applyFill="1" applyAlignment="1">
      <alignment horizontal="center" vertical="center"/>
    </xf>
    <xf numFmtId="49" fontId="71" fillId="36" borderId="55" xfId="43" applyNumberFormat="1" applyFont="1" applyFill="1" applyBorder="1" applyAlignment="1">
      <alignment horizontal="center" vertical="center"/>
    </xf>
    <xf numFmtId="49" fontId="71" fillId="0" borderId="20" xfId="43" applyNumberFormat="1" applyFont="1" applyBorder="1" applyAlignment="1">
      <alignment horizontal="center" vertical="center"/>
    </xf>
    <xf numFmtId="49" fontId="71" fillId="0" borderId="73" xfId="43" applyNumberFormat="1" applyFont="1" applyBorder="1" applyAlignment="1">
      <alignment horizontal="center" vertical="center"/>
    </xf>
    <xf numFmtId="49" fontId="71" fillId="0" borderId="74" xfId="43" applyNumberFormat="1" applyFont="1" applyBorder="1" applyAlignment="1">
      <alignment horizontal="center" vertical="center"/>
    </xf>
    <xf numFmtId="0" fontId="71" fillId="0" borderId="26" xfId="43" applyFont="1" applyBorder="1" applyAlignment="1">
      <alignment horizontal="center" vertical="center" wrapText="1"/>
    </xf>
    <xf numFmtId="0" fontId="71" fillId="0" borderId="0" xfId="43" applyFont="1" applyAlignment="1">
      <alignment horizontal="center" vertical="center" wrapText="1"/>
    </xf>
    <xf numFmtId="0" fontId="71" fillId="0" borderId="55" xfId="43" applyFont="1" applyBorder="1" applyAlignment="1">
      <alignment horizontal="center" vertical="center" wrapText="1"/>
    </xf>
    <xf numFmtId="0" fontId="71" fillId="0" borderId="25" xfId="43" applyFont="1" applyBorder="1" applyAlignment="1">
      <alignment horizontal="center" vertical="center" wrapText="1"/>
    </xf>
    <xf numFmtId="0" fontId="71" fillId="0" borderId="62" xfId="43" applyFont="1" applyBorder="1" applyAlignment="1">
      <alignment horizontal="center" vertical="center" wrapText="1"/>
    </xf>
    <xf numFmtId="0" fontId="71" fillId="0" borderId="56" xfId="43" applyFont="1" applyBorder="1" applyAlignment="1">
      <alignment horizontal="center" vertical="center" wrapText="1"/>
    </xf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" xfId="63" builtinId="5"/>
    <cellStyle name="Процентный 2" xfId="64" xr:uid="{00000000-0005-0000-0000-000040000000}"/>
    <cellStyle name="Процентный 2 3" xfId="65" xr:uid="{00000000-0005-0000-0000-000041000000}"/>
    <cellStyle name="Процентный 2 3 2" xfId="66" xr:uid="{00000000-0005-0000-0000-000042000000}"/>
    <cellStyle name="Процентный 3" xfId="67" xr:uid="{00000000-0005-0000-0000-000043000000}"/>
    <cellStyle name="Процентный 4" xfId="68" xr:uid="{00000000-0005-0000-0000-000044000000}"/>
    <cellStyle name="Связанная ячейка 2" xfId="69" xr:uid="{00000000-0005-0000-0000-000045000000}"/>
    <cellStyle name="Стиль 1" xfId="70" xr:uid="{00000000-0005-0000-0000-000046000000}"/>
    <cellStyle name="Текст предупреждения 2" xfId="71" xr:uid="{00000000-0005-0000-0000-000047000000}"/>
    <cellStyle name="Финансовый" xfId="72" builtinId="3"/>
    <cellStyle name="Финансовый 2" xfId="73" xr:uid="{00000000-0005-0000-0000-000049000000}"/>
    <cellStyle name="Финансовый 2 2 2 2 2" xfId="74" xr:uid="{00000000-0005-0000-0000-00004A000000}"/>
    <cellStyle name="Финансовый 3" xfId="75" xr:uid="{00000000-0005-0000-0000-00004B000000}"/>
    <cellStyle name="Финансовый 5" xfId="76" xr:uid="{00000000-0005-0000-0000-00004C000000}"/>
    <cellStyle name="Финансовый 5 2" xfId="77" xr:uid="{00000000-0005-0000-0000-00004D000000}"/>
    <cellStyle name="Финансовый 6" xfId="78" xr:uid="{00000000-0005-0000-0000-00004E000000}"/>
    <cellStyle name="Финансовый_Смета 2000 г." xfId="79" xr:uid="{00000000-0005-0000-0000-00004F000000}"/>
    <cellStyle name="Хороший 2" xfId="80" xr:uid="{00000000-0005-0000-0000-000050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99FF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163" Type="http://schemas.openxmlformats.org/officeDocument/2006/relationships/revisionLog" Target="revisionLog1.xml"/><Relationship Id="rId171" Type="http://schemas.openxmlformats.org/officeDocument/2006/relationships/revisionLog" Target="revisionLog10.xml"/><Relationship Id="rId167" Type="http://schemas.openxmlformats.org/officeDocument/2006/relationships/revisionLog" Target="revisionLog6.xml"/><Relationship Id="rId162" Type="http://schemas.openxmlformats.org/officeDocument/2006/relationships/revisionLog" Target="revisionLog2.xml"/><Relationship Id="rId170" Type="http://schemas.openxmlformats.org/officeDocument/2006/relationships/revisionLog" Target="revisionLog9.xml"/><Relationship Id="rId166" Type="http://schemas.openxmlformats.org/officeDocument/2006/relationships/revisionLog" Target="revisionLog5.xml"/><Relationship Id="rId165" Type="http://schemas.openxmlformats.org/officeDocument/2006/relationships/revisionLog" Target="revisionLog4.xml"/><Relationship Id="rId164" Type="http://schemas.openxmlformats.org/officeDocument/2006/relationships/revisionLog" Target="revisionLog3.xml"/><Relationship Id="rId169" Type="http://schemas.openxmlformats.org/officeDocument/2006/relationships/revisionLog" Target="revisionLog8.xml"/><Relationship Id="rId168" Type="http://schemas.openxmlformats.org/officeDocument/2006/relationships/revisionLog" Target="revisionLog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DD54649-29C0-47EB-90B5-37D36BEF6648}" diskRevisions="1" revisionId="8466" version="28">
  <header guid="{4A501A75-F084-48D6-B5D4-3FC33F52A002}" dateTime="2023-08-16T11:09:00" maxSheetId="5" userName="MenskayaMV" r:id="rId162" minRId="8378" maxRId="8404">
    <sheetIdMap count="4">
      <sheetId val="1"/>
      <sheetId val="2"/>
      <sheetId val="3"/>
      <sheetId val="4"/>
    </sheetIdMap>
  </header>
  <header guid="{44133B6D-B0C2-4A8C-B0F2-8360C0CF6187}" dateTime="2023-08-16T17:15:34" maxSheetId="5" userName="MenskayaMV" r:id="rId163" minRId="8405" maxRId="8426">
    <sheetIdMap count="4">
      <sheetId val="1"/>
      <sheetId val="2"/>
      <sheetId val="3"/>
      <sheetId val="4"/>
    </sheetIdMap>
  </header>
  <header guid="{65090B69-6DC4-4EAF-80AB-544E4385F388}" dateTime="2023-08-16T17:22:13" maxSheetId="5" userName="MenskayaMV" r:id="rId164">
    <sheetIdMap count="4">
      <sheetId val="1"/>
      <sheetId val="2"/>
      <sheetId val="3"/>
      <sheetId val="4"/>
    </sheetIdMap>
  </header>
  <header guid="{25A132E0-6B5C-4C96-BCF3-EB75826EB0C8}" dateTime="2023-08-18T11:46:31" maxSheetId="5" userName="MenskayaMV" r:id="rId165" minRId="8428" maxRId="8431">
    <sheetIdMap count="4">
      <sheetId val="1"/>
      <sheetId val="2"/>
      <sheetId val="3"/>
      <sheetId val="4"/>
    </sheetIdMap>
  </header>
  <header guid="{D5C57B9C-287E-47A4-99F2-138FC6DA93FA}" dateTime="2023-08-18T11:51:45" maxSheetId="5" userName="MenskayaMV" r:id="rId166" minRId="8433">
    <sheetIdMap count="4">
      <sheetId val="1"/>
      <sheetId val="2"/>
      <sheetId val="3"/>
      <sheetId val="4"/>
    </sheetIdMap>
  </header>
  <header guid="{D396C457-D9CF-4AD4-8AF9-CB1974098A86}" dateTime="2023-08-18T13:16:42" maxSheetId="5" userName="MenskayaMV" r:id="rId167" minRId="8434" maxRId="8442">
    <sheetIdMap count="4">
      <sheetId val="1"/>
      <sheetId val="2"/>
      <sheetId val="3"/>
      <sheetId val="4"/>
    </sheetIdMap>
  </header>
  <header guid="{DAF6D6E8-3F29-4C04-8E33-EFB2A4DFE502}" dateTime="2023-08-21T13:57:37" maxSheetId="5" userName="Вероника В. Кащеева" r:id="rId168">
    <sheetIdMap count="4">
      <sheetId val="1"/>
      <sheetId val="2"/>
      <sheetId val="3"/>
      <sheetId val="4"/>
    </sheetIdMap>
  </header>
  <header guid="{5FE2B88E-9F65-457B-BC1C-19475912FE6F}" dateTime="2023-08-21T14:43:33" maxSheetId="5" userName="Вероника В. Кащеева" r:id="rId169" minRId="8445" maxRId="8455">
    <sheetIdMap count="4">
      <sheetId val="1"/>
      <sheetId val="2"/>
      <sheetId val="3"/>
      <sheetId val="4"/>
    </sheetIdMap>
  </header>
  <header guid="{B2DDD9AB-D0A5-45E7-8E69-4259C9D31E2C}" dateTime="2023-08-21T14:45:45" maxSheetId="5" userName="Вероника В. Кащеева" r:id="rId170" minRId="8457" maxRId="8462">
    <sheetIdMap count="4">
      <sheetId val="1"/>
      <sheetId val="2"/>
      <sheetId val="3"/>
      <sheetId val="4"/>
    </sheetIdMap>
  </header>
  <header guid="{7DD54649-29C0-47EB-90B5-37D36BEF6648}" dateTime="2023-08-21T15:03:16" maxSheetId="5" userName="Вероника В. Кащеева" r:id="rId171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05" sId="2">
    <oc r="J398">
      <f>11.809+2.62</f>
    </oc>
    <nc r="J398">
      <f>11.809+2.598</f>
    </nc>
  </rcc>
  <rcc rId="8406" sId="2">
    <oc r="J384" t="inlineStr">
      <is>
        <t>-</t>
      </is>
    </oc>
    <nc r="J384">
      <v>182.28100000000001</v>
    </nc>
  </rcc>
  <rcc rId="8407" sId="2">
    <oc r="J387" t="inlineStr">
      <is>
        <t>-</t>
      </is>
    </oc>
    <nc r="J387">
      <v>182.28100000000001</v>
    </nc>
  </rcc>
  <rcc rId="8408" sId="2">
    <oc r="J375">
      <v>30.263000000000002</v>
    </oc>
    <nc r="J375">
      <f>J382+J398+J384</f>
    </nc>
  </rcc>
  <rcc rId="8409" sId="2">
    <oc r="J413" t="inlineStr">
      <is>
        <t>-</t>
      </is>
    </oc>
    <nc r="J413">
      <v>4.1000000000000002E-2</v>
    </nc>
  </rcc>
  <rcc rId="8410" sId="2" numFmtId="4">
    <oc r="J399">
      <v>99.3</v>
    </oc>
    <nc r="J399">
      <f>J400+J413</f>
    </nc>
  </rcc>
  <rcc rId="8411" sId="2" numFmtId="4">
    <oc r="J374">
      <v>155.476</v>
    </oc>
    <nc r="J374">
      <f>J375+J399+J427</f>
    </nc>
  </rcc>
  <rcc rId="8412" sId="2" numFmtId="4">
    <oc r="J373">
      <v>164.03</v>
    </oc>
    <nc r="J373">
      <f>J374+J431</f>
    </nc>
  </rcc>
  <rcc rId="8413" sId="2">
    <nc r="M375">
      <f>M382+M384</f>
    </nc>
  </rcc>
  <rcc rId="8414" sId="2">
    <nc r="M399">
      <f>M406+M413</f>
    </nc>
  </rcc>
  <rcc rId="8415" sId="2">
    <oc r="M427">
      <f>(M382+M406)*0.2</f>
    </oc>
    <nc r="M427">
      <f>(M375+M399)*0.2</f>
    </nc>
  </rcc>
  <rcc rId="8416" sId="2" numFmtId="4">
    <nc r="M441">
      <v>0</v>
    </nc>
  </rcc>
  <rcc rId="8417" sId="2">
    <oc r="M431" t="inlineStr">
      <is>
        <t>-</t>
      </is>
    </oc>
    <nc r="M431">
      <v>0</v>
    </nc>
  </rcc>
  <rcc rId="8418" sId="2">
    <nc r="M374">
      <f>M375+M399+M427</f>
    </nc>
  </rcc>
  <rcc rId="8419" sId="2" numFmtId="4">
    <oc r="M373">
      <v>0</v>
    </oc>
    <nc r="M373">
      <f>M374</f>
    </nc>
  </rcc>
  <rcc rId="8420" sId="2" numFmtId="4">
    <nc r="M382">
      <v>11.048999999999999</v>
    </nc>
  </rcc>
  <rcc rId="8421" sId="2">
    <oc r="M384" t="inlineStr">
      <is>
        <t>-</t>
      </is>
    </oc>
    <nc r="M384">
      <v>107.88</v>
    </nc>
  </rcc>
  <rcc rId="8422" sId="2">
    <oc r="M387" t="inlineStr">
      <is>
        <t>-</t>
      </is>
    </oc>
    <nc r="M387">
      <v>107.88</v>
    </nc>
  </rcc>
  <rcc rId="8423" sId="2" numFmtId="4">
    <nc r="M400">
      <v>113.15</v>
    </nc>
  </rcc>
  <rcc rId="8424" sId="2" numFmtId="4">
    <nc r="M406">
      <v>113.15</v>
    </nc>
  </rcc>
  <rcc rId="8425" sId="2">
    <oc r="M413" t="inlineStr">
      <is>
        <t>-</t>
      </is>
    </oc>
    <nc r="M413">
      <v>8.3000000000000007</v>
    </nc>
  </rcc>
  <rcc rId="8426" sId="2">
    <oc r="J20" t="inlineStr">
      <is>
        <t>Предложение по корректировке  утвержденного плана</t>
      </is>
    </oc>
    <nc r="J20" t="inlineStr">
      <is>
        <t>Корректировка  утвержденного плана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2C38B22-7FCE-44F1-B8ED-4DF717AE3216}" action="delete"/>
  <rdn rId="0" localSheetId="2" customView="1" name="Z_F2C38B22_7FCE_44F1_B8ED_4DF717AE3216_.wvu.PrintArea" hidden="1" oldHidden="1">
    <formula>ФЭМ!$A$1:$W$476</formula>
    <oldFormula>ФЭМ!$A$1:$W$476</oldFormula>
  </rdn>
  <rdn rId="0" localSheetId="2" customView="1" name="Z_F2C38B22_7FCE_44F1_B8ED_4DF717AE3216_.wvu.Cols" hidden="1" oldHidden="1">
    <formula>ФЭМ!$W:$W</formula>
    <oldFormula>ФЭМ!$W:$W</oldFormula>
  </rdn>
  <rcv guid="{F2C38B22-7FCE-44F1-B8ED-4DF717AE3216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78" sId="2" numFmtId="4">
    <oc r="J56">
      <v>797.78</v>
    </oc>
    <nc r="J56">
      <v>777.78</v>
    </nc>
  </rcc>
  <rcc rId="8379" sId="2" numFmtId="4">
    <oc r="J57">
      <v>797.78</v>
    </oc>
    <nc r="J57">
      <v>777.78</v>
    </nc>
  </rcc>
  <rcc rId="8380" sId="2">
    <oc r="J55">
      <v>797.78</v>
    </oc>
    <nc r="J55">
      <v>777.78</v>
    </nc>
  </rcc>
  <rcc rId="8381" sId="2" numFmtId="4">
    <oc r="J69">
      <v>100.02159</v>
    </oc>
    <nc r="J69">
      <v>120.02159</v>
    </nc>
  </rcc>
  <rcc rId="8382" sId="2" numFmtId="4">
    <oc r="J53">
      <v>1016.48605</v>
    </oc>
    <nc r="J53">
      <v>996.48604999999998</v>
    </nc>
  </rcc>
  <rcc rId="8383" sId="2" numFmtId="4">
    <oc r="J160">
      <v>189.04435999999993</v>
    </oc>
    <nc r="J160">
      <v>209.04436000000001</v>
    </nc>
  </rcc>
  <rcc rId="8384" sId="2" numFmtId="4">
    <oc r="J165">
      <v>2.4861889558620009</v>
    </oc>
    <nc r="J165">
      <v>2.25</v>
    </nc>
  </rcc>
  <rcc rId="8385" sId="2">
    <oc r="J236">
      <v>480</v>
    </oc>
    <nc r="J236">
      <v>470</v>
    </nc>
  </rcc>
  <rcc rId="8386" sId="2">
    <oc r="J237">
      <v>480</v>
    </oc>
    <nc r="J237">
      <v>470</v>
    </nc>
  </rcc>
  <rcc rId="8387" sId="2" numFmtId="4">
    <oc r="J251">
      <v>32.419198000000065</v>
    </oc>
    <nc r="J251">
      <v>39.75</v>
    </nc>
  </rcc>
  <rcc rId="8388" sId="2" numFmtId="4">
    <oc r="J252">
      <v>43.673854000000247</v>
    </oc>
    <nc r="J252">
      <v>20.28</v>
    </nc>
  </rcc>
  <rcc rId="8389" sId="2">
    <oc r="K251">
      <f>H252</f>
    </oc>
    <nc r="K251"/>
  </rcc>
  <rcc rId="8390" sId="2" numFmtId="4">
    <oc r="J246">
      <v>72.446000000000026</v>
    </oc>
    <nc r="J246">
      <v>82.445999999999998</v>
    </nc>
  </rcc>
  <rcc rId="8391" sId="2">
    <oc r="J235">
      <v>480</v>
    </oc>
    <nc r="J235">
      <v>470</v>
    </nc>
  </rcc>
  <rcc rId="8392" sId="2" numFmtId="4">
    <oc r="J173">
      <v>2363.1067199999998</v>
    </oc>
    <nc r="J173">
      <v>2334.9299999999998</v>
    </nc>
  </rcc>
  <rcc rId="8393" sId="2" numFmtId="4">
    <oc r="J184">
      <v>310.98827999999997</v>
    </oc>
    <nc r="J184">
      <v>307.78800000000001</v>
    </nc>
  </rcc>
  <rcc rId="8394" sId="2" numFmtId="4">
    <oc r="J167">
      <v>2712.3710159999996</v>
    </oc>
    <nc r="J167">
      <v>2680.9940159999996</v>
    </nc>
  </rcc>
  <rcc rId="8395" sId="2" numFmtId="4">
    <oc r="J194">
      <v>640.35</v>
    </oc>
    <nc r="J194">
      <v>747.36153000000002</v>
    </nc>
  </rcc>
  <rcc rId="8396" sId="2" numFmtId="4">
    <oc r="J195">
      <v>194.67064000000002</v>
    </oc>
    <nc r="J195">
      <v>237.095</v>
    </nc>
  </rcc>
  <rcc rId="8397" sId="2" numFmtId="4">
    <oc r="J196">
      <v>206.18</v>
    </oc>
    <nc r="J196">
      <v>273.02199999999999</v>
    </nc>
  </rcc>
  <rcc rId="8398" sId="2" numFmtId="4">
    <oc r="J197">
      <v>12.982753999999984</v>
    </oc>
    <nc r="J197">
      <v>34.9</v>
    </nc>
  </rcc>
  <rcc rId="8399" sId="2" numFmtId="4">
    <oc r="J198">
      <v>1275.4272599999999</v>
    </oc>
    <nc r="J198">
      <v>1064.13274</v>
    </nc>
  </rcc>
  <rcc rId="8400" sId="2" numFmtId="4">
    <oc r="J199">
      <v>26.114219999999996</v>
    </oc>
    <nc r="J199">
      <v>34.289110000000001</v>
    </nc>
  </rcc>
  <rcc rId="8401" sId="2" numFmtId="4">
    <oc r="J200">
      <v>12.865536000000001</v>
    </oc>
    <nc r="J200">
      <v>8.8484299999999987</v>
    </nc>
  </rcc>
  <rcc rId="8402" sId="2" numFmtId="4">
    <oc r="J201">
      <v>24.109000000000002</v>
    </oc>
    <nc r="J201">
      <v>37.686999999999998</v>
    </nc>
  </rcc>
  <rcc rId="8403" sId="2" numFmtId="4">
    <oc r="J202">
      <v>148.903704</v>
    </oc>
    <nc r="J202">
      <v>135.52456000000001</v>
    </nc>
  </rcc>
  <rcc rId="8404" sId="2" numFmtId="4">
    <oc r="J242">
      <v>183.75065600000016</v>
    </oc>
    <nc r="J242">
      <v>143.03364599999941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3A69330-1DDB-4DC7-AAC1-BA7CE85DAE66}" action="delete"/>
  <rdn rId="0" localSheetId="2" customView="1" name="Z_03A69330_1DDB_4DC7_AAC1_BA7CE85DAE66_.wvu.PrintArea" hidden="1" oldHidden="1">
    <formula>ФЭМ!$A$1:$U$476</formula>
    <oldFormula>ФЭМ!$A$1:$U$476</oldFormula>
  </rdn>
  <rcv guid="{03A69330-1DDB-4DC7-AAC1-BA7CE85DAE66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28" sId="2">
    <oc r="M382">
      <v>11.048999999999999</v>
    </oc>
    <nc r="M382">
      <f>11.049+8.295</f>
    </nc>
  </rcc>
  <rcc rId="8429" sId="2">
    <oc r="J398">
      <f>11.809+2.598</f>
    </oc>
    <nc r="J398">
      <f>11.809+2.598+1.434</f>
    </nc>
  </rcc>
  <rcc rId="8430" sId="2">
    <oc r="M413">
      <v>8.3000000000000007</v>
    </oc>
    <nc r="M413" t="inlineStr">
      <is>
        <t>-</t>
      </is>
    </nc>
  </rcc>
  <rcc rId="8431" sId="2">
    <oc r="M399">
      <f>M406+M413</f>
    </oc>
    <nc r="M399">
      <f>M400</f>
    </nc>
  </rcc>
  <rcv guid="{03A69330-1DDB-4DC7-AAC1-BA7CE85DAE66}" action="delete"/>
  <rdn rId="0" localSheetId="2" customView="1" name="Z_03A69330_1DDB_4DC7_AAC1_BA7CE85DAE66_.wvu.PrintArea" hidden="1" oldHidden="1">
    <formula>ФЭМ!$A$1:$U$476</formula>
    <oldFormula>ФЭМ!$A$1:$U$476</oldFormula>
  </rdn>
  <rcv guid="{03A69330-1DDB-4DC7-AAC1-BA7CE85DAE66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33" sId="2">
    <oc r="J398">
      <f>11.809+2.598+1.434</f>
    </oc>
    <nc r="J398">
      <f>11.768+2.598+1.434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34" sId="2" odxf="1" dxf="1" numFmtId="4">
    <oc r="I382">
      <v>11.65</v>
    </oc>
    <nc r="I382">
      <v>15.834</v>
    </nc>
    <odxf>
      <border outline="0">
        <left/>
      </border>
    </odxf>
    <ndxf>
      <border outline="0">
        <left style="thin">
          <color indexed="64"/>
        </left>
      </border>
    </ndxf>
  </rcc>
  <rcc rId="8435" sId="2" odxf="1" dxf="1" numFmtId="4">
    <oc r="I375">
      <v>11.65</v>
    </oc>
    <nc r="I375">
      <v>15.834</v>
    </nc>
    <odxf>
      <border outline="0">
        <left/>
      </border>
    </odxf>
    <ndxf>
      <border outline="0">
        <left style="thin">
          <color indexed="64"/>
        </left>
      </border>
    </ndxf>
  </rcc>
  <rcc rId="8436" sId="2" odxf="1" dxf="1" numFmtId="4">
    <oc r="I374">
      <v>131.15300000000002</v>
    </oc>
    <nc r="I374">
      <f>I375+I406+I427</f>
    </nc>
    <odxf>
      <numFmt numFmtId="4" formatCode="#,##0.00"/>
    </odxf>
    <ndxf>
      <numFmt numFmtId="169" formatCode="#,##0.000"/>
    </ndxf>
  </rcc>
  <rcc rId="8437" sId="2" numFmtId="4">
    <oc r="I406">
      <v>96.668999999999997</v>
    </oc>
    <nc r="I406">
      <v>99.3</v>
    </nc>
  </rcc>
  <rcc rId="8438" sId="2" numFmtId="4">
    <oc r="I400">
      <v>96.668999999999997</v>
    </oc>
    <nc r="I400">
      <v>99.3</v>
    </nc>
  </rcc>
  <rcc rId="8439" sId="2" numFmtId="4">
    <oc r="I399">
      <v>96.668999999999997</v>
    </oc>
    <nc r="I399">
      <v>99.3</v>
    </nc>
  </rcc>
  <rcc rId="8440" sId="2" odxf="1" dxf="1">
    <oc r="I441">
      <f>5.851*1.2</f>
    </oc>
    <nc r="I441">
      <f>7.128*1.2</f>
    </nc>
    <odxf>
      <numFmt numFmtId="4" formatCode="#,##0.00"/>
      <border outline="0">
        <left/>
      </border>
    </odxf>
    <ndxf>
      <numFmt numFmtId="169" formatCode="#,##0.000"/>
      <border outline="0">
        <left style="thin">
          <color indexed="64"/>
        </left>
      </border>
    </ndxf>
  </rcc>
  <rcc rId="8441" sId="2" odxf="1" dxf="1">
    <oc r="I431">
      <f>5.851*1.2</f>
    </oc>
    <nc r="I431">
      <f>7.128*1.2</f>
    </nc>
    <odxf>
      <numFmt numFmtId="4" formatCode="#,##0.00"/>
      <border outline="0">
        <left/>
      </border>
    </odxf>
    <ndxf>
      <numFmt numFmtId="169" formatCode="#,##0.000"/>
      <border outline="0">
        <left style="thin">
          <color indexed="64"/>
        </left>
      </border>
    </ndxf>
  </rcc>
  <rcc rId="8442" sId="2" odxf="1" dxf="1" numFmtId="4">
    <oc r="I373">
      <v>137.00400000000002</v>
    </oc>
    <nc r="I373">
      <f>I374+I431</f>
    </nc>
    <odxf>
      <numFmt numFmtId="4" formatCode="#,##0.00"/>
      <border outline="0">
        <top style="thin">
          <color indexed="64"/>
        </top>
      </border>
    </odxf>
    <ndxf>
      <numFmt numFmtId="169" formatCode="#,##0.000"/>
      <border outline="0">
        <top/>
      </border>
    </ndxf>
  </rcc>
  <rcv guid="{03A69330-1DDB-4DC7-AAC1-BA7CE85DAE66}" action="delete"/>
  <rdn rId="0" localSheetId="2" customView="1" name="Z_03A69330_1DDB_4DC7_AAC1_BA7CE85DAE66_.wvu.PrintArea" hidden="1" oldHidden="1">
    <formula>ФЭМ!$A$1:$U$476</formula>
    <oldFormula>ФЭМ!$A$1:$U$476</oldFormula>
  </rdn>
  <rcv guid="{03A69330-1DDB-4DC7-AAC1-BA7CE85DAE66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2" customView="1" name="Z_F2C38B22_7FCE_44F1_B8ED_4DF717AE3216_.wvu.PrintArea" hidden="1" oldHidden="1">
    <formula>ФЭМ!$A$1:$W$476</formula>
  </rdn>
  <rcv guid="{F2C38B22-7FCE-44F1-B8ED-4DF717AE3216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45" sId="2" numFmtId="4">
    <oc r="H373">
      <v>137.29</v>
    </oc>
    <nc r="H373">
      <v>267.6994904</v>
    </nc>
  </rcc>
  <rcc rId="8446" sId="2" numFmtId="4">
    <oc r="H374">
      <v>132.06063999999998</v>
    </oc>
    <nc r="H374">
      <v>262.47013040000002</v>
    </nc>
  </rcc>
  <rcc rId="8447" sId="2" numFmtId="4">
    <oc r="H375">
      <v>11.242710000000001</v>
    </oc>
    <nc r="H375">
      <v>113.77907999999999</v>
    </nc>
  </rcc>
  <rcc rId="8448" sId="2" numFmtId="4">
    <oc r="H399">
      <v>99.098699999999994</v>
    </oc>
    <nc r="H399">
      <v>107.013217</v>
    </nc>
  </rcc>
  <rcc rId="8449" sId="2" odxf="1" dxf="1" numFmtId="4">
    <oc r="H398" t="inlineStr">
      <is>
        <t>-</t>
      </is>
    </oc>
    <nc r="H398">
      <v>102.53636999999999</v>
    </nc>
    <ndxf>
      <numFmt numFmtId="4" formatCode="#,##0.00"/>
    </ndxf>
  </rcc>
  <rcc rId="8450" sId="2" odxf="1" dxf="1" numFmtId="4">
    <oc r="H413">
      <v>0</v>
    </oc>
    <nc r="H413">
      <v>7.914517</v>
    </nc>
    <ndxf>
      <numFmt numFmtId="4" formatCode="#,##0.00"/>
    </ndxf>
  </rcc>
  <rcc rId="8451" sId="2" odxf="1" dxf="1" numFmtId="4">
    <oc r="H414">
      <v>0</v>
    </oc>
    <nc r="H414">
      <v>7.2759576141834261E-15</v>
    </nc>
    <ndxf>
      <numFmt numFmtId="4" formatCode="#,##0.00"/>
    </ndxf>
  </rcc>
  <rcc rId="8452" sId="2" numFmtId="4">
    <oc r="H427">
      <v>21.719229999999982</v>
    </oc>
    <nc r="H427">
      <v>41.677833400000004</v>
    </nc>
  </rcc>
  <rcc rId="8453" sId="2">
    <oc r="H428" t="inlineStr">
      <is>
        <t>-</t>
      </is>
    </oc>
    <nc r="H428"/>
  </rcc>
  <rcc rId="8454" sId="2">
    <oc r="H429" t="inlineStr">
      <is>
        <t>-</t>
      </is>
    </oc>
    <nc r="H429"/>
  </rcc>
  <rcc rId="8455" sId="2">
    <oc r="H430" t="inlineStr">
      <is>
        <t>-</t>
      </is>
    </oc>
    <nc r="H430"/>
  </rcc>
  <rcv guid="{F2C38B22-7FCE-44F1-B8ED-4DF717AE3216}" action="delete"/>
  <rdn rId="0" localSheetId="2" customView="1" name="Z_F2C38B22_7FCE_44F1_B8ED_4DF717AE3216_.wvu.PrintArea" hidden="1" oldHidden="1">
    <formula>ФЭМ!$A$1:$W$476</formula>
    <oldFormula>ФЭМ!$A$1:$W$476</oldFormula>
  </rdn>
  <rcv guid="{F2C38B22-7FCE-44F1-B8ED-4DF717AE3216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57" sId="2" numFmtId="4">
    <oc r="N117" t="e">
      <v>#REF!</v>
    </oc>
    <nc r="N117">
      <v>0</v>
    </nc>
  </rcc>
  <rcc rId="8458" sId="2" numFmtId="4">
    <oc r="N123" t="e">
      <v>#REF!</v>
    </oc>
    <nc r="N123">
      <v>0</v>
    </nc>
  </rcc>
  <rcc rId="8459" sId="2" numFmtId="4">
    <oc r="Q117" t="e">
      <v>#REF!</v>
    </oc>
    <nc r="Q117">
      <v>0</v>
    </nc>
  </rcc>
  <rcc rId="8460" sId="2" numFmtId="4">
    <oc r="Q123" t="e">
      <v>#REF!</v>
    </oc>
    <nc r="Q123">
      <v>0</v>
    </nc>
  </rcc>
  <rcc rId="8461" sId="2" numFmtId="4">
    <oc r="T117" t="e">
      <v>#REF!</v>
    </oc>
    <nc r="T117">
      <v>0</v>
    </nc>
  </rcc>
  <rcc rId="8462" sId="2" numFmtId="4">
    <oc r="T123" t="e">
      <v>#REF!</v>
    </oc>
    <nc r="T123">
      <v>0</v>
    </nc>
  </rcc>
  <rcv guid="{F2C38B22-7FCE-44F1-B8ED-4DF717AE3216}" action="delete"/>
  <rdn rId="0" localSheetId="2" customView="1" name="Z_F2C38B22_7FCE_44F1_B8ED_4DF717AE3216_.wvu.PrintArea" hidden="1" oldHidden="1">
    <formula>ФЭМ!$A$1:$W$476</formula>
    <oldFormula>ФЭМ!$A$1:$W$476</oldFormula>
  </rdn>
  <rdn rId="0" localSheetId="2" customView="1" name="Z_F2C38B22_7FCE_44F1_B8ED_4DF717AE3216_.wvu.Cols" hidden="1" oldHidden="1">
    <formula>ФЭМ!$W:$W</formula>
  </rdn>
  <rcv guid="{F2C38B22-7FCE-44F1-B8ED-4DF717AE321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673" t="s">
        <v>383</v>
      </c>
      <c r="B1" s="674"/>
      <c r="C1" s="674"/>
      <c r="D1" s="674"/>
      <c r="E1" s="674"/>
      <c r="F1" s="674"/>
      <c r="G1" s="674"/>
    </row>
    <row r="2" spans="1:8" ht="16.5" thickBot="1" x14ac:dyDescent="0.3">
      <c r="A2" s="66" t="s">
        <v>146</v>
      </c>
      <c r="B2" s="67" t="s">
        <v>384</v>
      </c>
      <c r="C2" s="68" t="s">
        <v>385</v>
      </c>
      <c r="D2" s="68" t="s">
        <v>386</v>
      </c>
      <c r="E2" s="68" t="s">
        <v>387</v>
      </c>
      <c r="F2" s="68" t="s">
        <v>388</v>
      </c>
      <c r="G2" s="68" t="s">
        <v>345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389</v>
      </c>
      <c r="B4" s="74" t="s">
        <v>390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391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392</v>
      </c>
      <c r="B6" s="79" t="s">
        <v>393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394</v>
      </c>
      <c r="B7" s="79" t="s">
        <v>395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396</v>
      </c>
      <c r="B8" s="74" t="s">
        <v>397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222</v>
      </c>
      <c r="B9" s="74" t="s">
        <v>398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391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392</v>
      </c>
      <c r="B11" s="79" t="s">
        <v>399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394</v>
      </c>
      <c r="B12" s="79" t="s">
        <v>148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400</v>
      </c>
      <c r="B13" s="79" t="s">
        <v>401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257</v>
      </c>
      <c r="B14" s="74" t="s">
        <v>154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328</v>
      </c>
      <c r="B15" s="74" t="s">
        <v>149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402</v>
      </c>
      <c r="B16" s="74" t="s">
        <v>403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404</v>
      </c>
      <c r="B17" s="74" t="s">
        <v>405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391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406</v>
      </c>
      <c r="B19" s="79" t="s">
        <v>407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408</v>
      </c>
      <c r="B20" s="79" t="s">
        <v>409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410</v>
      </c>
      <c r="B21" s="79" t="s">
        <v>411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412</v>
      </c>
      <c r="B22" s="74" t="s">
        <v>413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414</v>
      </c>
      <c r="B23" s="74" t="s">
        <v>415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222</v>
      </c>
      <c r="B24" s="79" t="s">
        <v>416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417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392</v>
      </c>
      <c r="B26" s="79" t="s">
        <v>418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394</v>
      </c>
      <c r="B27" s="95" t="s">
        <v>419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257</v>
      </c>
      <c r="B28" s="79" t="s">
        <v>420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417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421</v>
      </c>
      <c r="B30" s="79" t="s">
        <v>422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423</v>
      </c>
      <c r="B31" s="74" t="s">
        <v>424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425</v>
      </c>
      <c r="B32" s="74" t="s">
        <v>426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427</v>
      </c>
      <c r="B33" s="74" t="s">
        <v>428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429</v>
      </c>
      <c r="B34" s="74" t="s">
        <v>157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391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222</v>
      </c>
      <c r="B36" s="79" t="s">
        <v>158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257</v>
      </c>
      <c r="B37" s="79" t="s">
        <v>159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328</v>
      </c>
      <c r="B38" s="79" t="s">
        <v>160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402</v>
      </c>
      <c r="B39" s="79" t="s">
        <v>161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430</v>
      </c>
      <c r="B40" s="74" t="s">
        <v>431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222</v>
      </c>
      <c r="B41" s="104" t="s">
        <v>432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257</v>
      </c>
      <c r="B42" s="79" t="s">
        <v>433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434</v>
      </c>
      <c r="C43" s="86" t="s">
        <v>435</v>
      </c>
      <c r="D43" s="108" t="s">
        <v>436</v>
      </c>
      <c r="E43" s="108" t="s">
        <v>435</v>
      </c>
      <c r="F43" s="108" t="s">
        <v>435</v>
      </c>
      <c r="G43" s="76" t="e">
        <f>#N/A</f>
        <v>#N/A</v>
      </c>
    </row>
    <row r="44" spans="1:8" x14ac:dyDescent="0.25">
      <c r="A44" s="73" t="s">
        <v>437</v>
      </c>
      <c r="B44" s="74" t="s">
        <v>438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222</v>
      </c>
      <c r="B45" s="104" t="s">
        <v>439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257</v>
      </c>
      <c r="B46" s="79" t="s">
        <v>440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434</v>
      </c>
      <c r="C47" s="86" t="s">
        <v>435</v>
      </c>
      <c r="D47" s="108" t="s">
        <v>436</v>
      </c>
      <c r="E47" s="110" t="s">
        <v>436</v>
      </c>
      <c r="F47" s="108" t="s">
        <v>436</v>
      </c>
      <c r="G47" s="76" t="e">
        <f>#N/A</f>
        <v>#N/A</v>
      </c>
    </row>
    <row r="48" spans="1:8" x14ac:dyDescent="0.25">
      <c r="A48" s="73" t="s">
        <v>441</v>
      </c>
      <c r="B48" s="74" t="s">
        <v>442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443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222</v>
      </c>
      <c r="B50" s="79" t="s">
        <v>444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392</v>
      </c>
      <c r="B51" s="79" t="s">
        <v>445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257</v>
      </c>
      <c r="B52" s="79" t="s">
        <v>446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447</v>
      </c>
      <c r="B53" s="74" t="s">
        <v>448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449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222</v>
      </c>
      <c r="B55" s="79" t="s">
        <v>450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392</v>
      </c>
      <c r="B56" s="79" t="s">
        <v>445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257</v>
      </c>
      <c r="B57" s="79" t="s">
        <v>446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451</v>
      </c>
      <c r="B58" s="74" t="s">
        <v>452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453</v>
      </c>
      <c r="B59" s="74" t="s">
        <v>454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222</v>
      </c>
      <c r="B60" s="79" t="s">
        <v>455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257</v>
      </c>
      <c r="B61" s="79" t="s">
        <v>456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457</v>
      </c>
      <c r="B62" s="74" t="s">
        <v>458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459</v>
      </c>
      <c r="B63" s="74" t="s">
        <v>460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445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459</v>
      </c>
      <c r="B65" s="74" t="s">
        <v>461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462</v>
      </c>
      <c r="B66" s="74" t="s">
        <v>463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464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150</v>
      </c>
      <c r="C68" s="83"/>
      <c r="D68" s="87"/>
      <c r="E68" s="87"/>
      <c r="F68" s="87"/>
      <c r="G68" s="76"/>
    </row>
    <row r="69" spans="1:8" x14ac:dyDescent="0.25">
      <c r="A69" s="78" t="s">
        <v>222</v>
      </c>
      <c r="B69" s="79" t="s">
        <v>151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257</v>
      </c>
      <c r="B70" s="116" t="s">
        <v>465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466</v>
      </c>
    </row>
    <row r="71" spans="1:8" x14ac:dyDescent="0.25">
      <c r="A71" s="78" t="s">
        <v>328</v>
      </c>
      <c r="B71" s="79" t="s">
        <v>467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675" t="s">
        <v>468</v>
      </c>
      <c r="B72" s="675"/>
      <c r="C72" s="675"/>
      <c r="D72" s="675"/>
      <c r="E72" s="675"/>
      <c r="F72" s="675"/>
      <c r="G72" s="675"/>
    </row>
    <row r="73" spans="1:8" ht="15" x14ac:dyDescent="0.25">
      <c r="A73" s="675"/>
      <c r="B73" s="675"/>
      <c r="C73" s="675"/>
      <c r="D73" s="675"/>
      <c r="E73" s="675"/>
      <c r="F73" s="675"/>
      <c r="G73" s="675"/>
    </row>
    <row r="74" spans="1:8" x14ac:dyDescent="0.25">
      <c r="A74" s="118" t="s">
        <v>469</v>
      </c>
      <c r="B74" s="118" t="s">
        <v>344</v>
      </c>
      <c r="C74" s="118" t="s">
        <v>470</v>
      </c>
      <c r="D74" s="118" t="s">
        <v>471</v>
      </c>
      <c r="E74" s="118" t="s">
        <v>472</v>
      </c>
      <c r="F74" s="118" t="s">
        <v>473</v>
      </c>
      <c r="G74" s="118" t="s">
        <v>345</v>
      </c>
    </row>
    <row r="75" spans="1:8" x14ac:dyDescent="0.25">
      <c r="A75" s="119"/>
      <c r="B75" s="119" t="s">
        <v>346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166</v>
      </c>
      <c r="B76" s="123" t="s">
        <v>347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163</v>
      </c>
      <c r="B77" s="123" t="s">
        <v>348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349</v>
      </c>
      <c r="B78" s="127" t="s">
        <v>350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351</v>
      </c>
      <c r="B79" s="123" t="s">
        <v>352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353</v>
      </c>
      <c r="B80" s="127" t="s">
        <v>354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355</v>
      </c>
      <c r="B81" s="123" t="s">
        <v>356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357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358</v>
      </c>
      <c r="B83" s="123" t="s">
        <v>359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357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360</v>
      </c>
      <c r="B85" s="123" t="s">
        <v>361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164</v>
      </c>
      <c r="B86" s="123" t="s">
        <v>362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363</v>
      </c>
      <c r="B87" s="127" t="s">
        <v>474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364</v>
      </c>
      <c r="B88" s="123" t="s">
        <v>365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366</v>
      </c>
      <c r="B89" s="123" t="s">
        <v>367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167</v>
      </c>
      <c r="B90" s="123" t="s">
        <v>368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185</v>
      </c>
      <c r="B91" s="123" t="s">
        <v>475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220</v>
      </c>
      <c r="B92" s="123" t="s">
        <v>369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221</v>
      </c>
      <c r="B93" s="123" t="s">
        <v>370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168</v>
      </c>
      <c r="B94" s="123" t="s">
        <v>371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169</v>
      </c>
      <c r="B95" s="123" t="s">
        <v>372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170</v>
      </c>
      <c r="B96" s="123" t="s">
        <v>373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176</v>
      </c>
      <c r="B97" s="123" t="s">
        <v>374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186</v>
      </c>
      <c r="B98" s="123" t="s">
        <v>375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376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377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378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379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187</v>
      </c>
      <c r="B103" s="123" t="s">
        <v>380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188</v>
      </c>
      <c r="B104" s="123" t="s">
        <v>381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189</v>
      </c>
      <c r="B105" s="123" t="s">
        <v>382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476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477</v>
      </c>
      <c r="C107" s="136"/>
      <c r="D107" s="132" t="s">
        <v>436</v>
      </c>
      <c r="E107" s="132" t="s">
        <v>436</v>
      </c>
      <c r="F107" s="132" t="s">
        <v>436</v>
      </c>
      <c r="G107" s="120" t="e">
        <f>#N/A</f>
        <v>#N/A</v>
      </c>
    </row>
    <row r="108" spans="1:7" x14ac:dyDescent="0.25">
      <c r="A108" s="133"/>
      <c r="B108" s="136" t="s">
        <v>478</v>
      </c>
      <c r="C108" s="136"/>
      <c r="D108" s="132" t="s">
        <v>436</v>
      </c>
      <c r="E108" s="132" t="s">
        <v>436</v>
      </c>
      <c r="F108" s="132" t="s">
        <v>436</v>
      </c>
      <c r="G108" s="120" t="e">
        <f>#N/A</f>
        <v>#N/A</v>
      </c>
    </row>
    <row r="109" spans="1:7" x14ac:dyDescent="0.25">
      <c r="A109" s="133"/>
      <c r="B109" s="136" t="s">
        <v>479</v>
      </c>
      <c r="C109" s="136"/>
      <c r="D109" s="132" t="s">
        <v>436</v>
      </c>
      <c r="E109" s="132" t="s">
        <v>436</v>
      </c>
      <c r="F109" s="132" t="s">
        <v>436</v>
      </c>
      <c r="G109" s="132" t="s">
        <v>436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480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481</v>
      </c>
      <c r="B113" s="144" t="s">
        <v>482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483</v>
      </c>
      <c r="B114" s="144" t="s">
        <v>484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485</v>
      </c>
      <c r="B115" s="144" t="s">
        <v>486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487</v>
      </c>
      <c r="B116" s="144" t="s">
        <v>488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489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490</v>
      </c>
      <c r="B119" s="144" t="s">
        <v>491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492</v>
      </c>
      <c r="B120" s="144" t="s">
        <v>493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675" t="s">
        <v>494</v>
      </c>
      <c r="B122" s="675"/>
      <c r="C122" s="675"/>
      <c r="D122" s="675"/>
      <c r="E122" s="675"/>
      <c r="F122" s="675"/>
      <c r="G122" s="675"/>
      <c r="H122" s="106"/>
      <c r="I122" s="106"/>
      <c r="J122" s="106"/>
      <c r="K122" s="106"/>
      <c r="L122" s="106"/>
    </row>
    <row r="123" spans="1:12" x14ac:dyDescent="0.25">
      <c r="A123" s="675"/>
      <c r="B123" s="675"/>
      <c r="C123" s="675"/>
      <c r="D123" s="675"/>
      <c r="E123" s="675"/>
      <c r="F123" s="675"/>
      <c r="G123" s="675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345</v>
      </c>
    </row>
    <row r="125" spans="1:12" x14ac:dyDescent="0.25">
      <c r="A125" s="123"/>
      <c r="B125" s="104" t="s">
        <v>495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496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497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498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499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500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501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502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496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497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498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499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500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503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504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505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506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426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507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508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509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510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511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512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513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514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499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515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516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517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512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513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518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499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519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520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521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522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523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511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524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525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526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511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527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528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529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208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530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531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532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533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534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535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536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531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537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538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539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540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541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542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345</v>
      </c>
      <c r="H190" s="191" t="s">
        <v>543</v>
      </c>
    </row>
    <row r="191" spans="1:8" x14ac:dyDescent="0.25">
      <c r="A191" s="186"/>
      <c r="B191" s="188" t="s">
        <v>460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544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545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546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542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345</v>
      </c>
      <c r="H195" s="191" t="s">
        <v>543</v>
      </c>
    </row>
    <row r="196" spans="1:9" x14ac:dyDescent="0.25">
      <c r="A196" s="196"/>
      <c r="B196" s="188" t="s">
        <v>442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547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548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676" t="s">
        <v>549</v>
      </c>
    </row>
    <row r="199" spans="1:9" x14ac:dyDescent="0.25">
      <c r="A199" s="196"/>
      <c r="B199" s="200" t="s">
        <v>550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676"/>
    </row>
    <row r="200" spans="1:9" x14ac:dyDescent="0.25">
      <c r="A200" s="196"/>
      <c r="B200" s="188" t="s">
        <v>551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552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542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345</v>
      </c>
      <c r="H203" s="191" t="s">
        <v>543</v>
      </c>
    </row>
    <row r="204" spans="1:9" x14ac:dyDescent="0.25">
      <c r="A204" s="186"/>
      <c r="B204" s="188" t="s">
        <v>495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671" t="s">
        <v>553</v>
      </c>
    </row>
    <row r="205" spans="1:9" x14ac:dyDescent="0.25">
      <c r="A205" s="186"/>
      <c r="B205" s="188" t="s">
        <v>501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671"/>
    </row>
    <row r="206" spans="1:9" x14ac:dyDescent="0.25">
      <c r="A206" s="186"/>
      <c r="B206" s="188" t="s">
        <v>504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671"/>
    </row>
    <row r="207" spans="1:9" x14ac:dyDescent="0.25">
      <c r="A207" s="186"/>
      <c r="B207" s="188" t="s">
        <v>505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671"/>
      <c r="I207" s="106"/>
    </row>
    <row r="208" spans="1:9" x14ac:dyDescent="0.25">
      <c r="A208" s="186"/>
      <c r="B208" s="188" t="s">
        <v>422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426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507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554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542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345</v>
      </c>
      <c r="H213" s="191" t="s">
        <v>543</v>
      </c>
    </row>
    <row r="214" spans="1:8" x14ac:dyDescent="0.25">
      <c r="A214" s="196"/>
      <c r="B214" s="188" t="s">
        <v>555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556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557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558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542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345</v>
      </c>
      <c r="H219" s="191" t="s">
        <v>543</v>
      </c>
    </row>
    <row r="220" spans="1:8" x14ac:dyDescent="0.25">
      <c r="A220" s="196"/>
      <c r="B220" s="208" t="s">
        <v>559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560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561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562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563</v>
      </c>
    </row>
    <row r="224" spans="1:8" x14ac:dyDescent="0.25">
      <c r="A224" s="196"/>
      <c r="B224" s="208" t="s">
        <v>564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153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565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566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567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568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569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570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571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570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572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573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574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575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576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329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577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578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329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579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580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581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542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345</v>
      </c>
      <c r="H247" s="191" t="s">
        <v>543</v>
      </c>
    </row>
    <row r="248" spans="1:8" ht="17.25" x14ac:dyDescent="0.25">
      <c r="A248" s="196"/>
      <c r="B248" s="220" t="s">
        <v>582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583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584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585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586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587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585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586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588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589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590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591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592</v>
      </c>
      <c r="C261" s="228" t="s">
        <v>593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594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542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345</v>
      </c>
      <c r="H264" s="191" t="s">
        <v>543</v>
      </c>
    </row>
    <row r="265" spans="1:8" ht="45" x14ac:dyDescent="0.25">
      <c r="A265" s="186"/>
      <c r="B265" s="220" t="s">
        <v>595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596</v>
      </c>
    </row>
    <row r="266" spans="1:8" x14ac:dyDescent="0.25">
      <c r="A266" s="186"/>
      <c r="B266" s="231" t="s">
        <v>597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598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599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600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601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602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603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604</v>
      </c>
    </row>
    <row r="274" spans="1:9" x14ac:dyDescent="0.25">
      <c r="A274" s="186"/>
      <c r="B274" s="206" t="s">
        <v>605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605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606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607</v>
      </c>
    </row>
    <row r="278" spans="1:9" x14ac:dyDescent="0.25">
      <c r="A278" s="243"/>
      <c r="B278" s="206" t="s">
        <v>608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609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610</v>
      </c>
      <c r="I279" s="163"/>
    </row>
    <row r="280" spans="1:9" ht="31.5" x14ac:dyDescent="0.25">
      <c r="A280" s="243"/>
      <c r="B280" s="241" t="s">
        <v>611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612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345</v>
      </c>
      <c r="H285" s="191" t="s">
        <v>543</v>
      </c>
    </row>
    <row r="286" spans="1:9" x14ac:dyDescent="0.25">
      <c r="A286" s="243"/>
      <c r="B286" s="188" t="s">
        <v>613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672" t="s">
        <v>614</v>
      </c>
    </row>
    <row r="287" spans="1:9" x14ac:dyDescent="0.25">
      <c r="A287" s="243"/>
      <c r="B287" s="188" t="s">
        <v>615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672"/>
    </row>
    <row r="288" spans="1:9" x14ac:dyDescent="0.25">
      <c r="A288" s="243"/>
      <c r="B288" s="188" t="s">
        <v>616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672"/>
    </row>
    <row r="289" spans="1:8" x14ac:dyDescent="0.25">
      <c r="A289" s="243"/>
      <c r="B289" s="245" t="s">
        <v>617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672"/>
    </row>
    <row r="290" spans="1:8" x14ac:dyDescent="0.25">
      <c r="A290" s="243"/>
      <c r="B290" s="245" t="s">
        <v>399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672"/>
    </row>
    <row r="291" spans="1:8" x14ac:dyDescent="0.25">
      <c r="A291" s="243"/>
      <c r="B291" s="188" t="s">
        <v>618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672"/>
    </row>
    <row r="292" spans="1:8" x14ac:dyDescent="0.25">
      <c r="A292" s="243"/>
      <c r="B292" s="206" t="s">
        <v>619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620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customSheetViews>
    <customSheetView guid="{F2C38B22-7FCE-44F1-B8ED-4DF717AE3216}" scale="70" state="hidden" topLeftCell="A49">
      <selection activeCell="I83" sqref="I83"/>
      <pageMargins left="0.7" right="0.7" top="0.75" bottom="0.75" header="0.3" footer="0.3"/>
    </customSheetView>
    <customSheetView guid="{03A69330-1DDB-4DC7-AAC1-BA7CE85DAE66}" scale="70" state="hidden" topLeftCell="A49">
      <selection activeCell="I83" sqref="I83"/>
      <pageMargins left="0.7" right="0.7" top="0.75" bottom="0.75" header="0.3" footer="0.3"/>
    </customSheetView>
    <customSheetView guid="{9F3911BC-3713-4398-AB06-DCDE4D55475F}" scale="70" state="hidden" topLeftCell="A49">
      <selection activeCell="I83" sqref="I83"/>
      <pageMargins left="0.7" right="0.7" top="0.75" bottom="0.75" header="0.3" footer="0.3"/>
    </customSheetView>
    <customSheetView guid="{3D9D7480-27FA-4254-B33E-217B8A2B23FC}" scale="70" showPageBreaks="1" state="hidden" topLeftCell="A49">
      <selection activeCell="I83" sqref="I83"/>
      <pageMargins left="0.7" right="0.7" top="0.75" bottom="0.75" header="0.3" footer="0.3"/>
      <pageSetup paperSize="9" orientation="portrait" r:id="rId1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N476"/>
  <sheetViews>
    <sheetView tabSelected="1" view="pageBreakPreview" zoomScale="70" zoomScaleNormal="70" zoomScaleSheetLayoutView="70" workbookViewId="0">
      <selection activeCell="J198" sqref="J198"/>
    </sheetView>
  </sheetViews>
  <sheetFormatPr defaultColWidth="9.140625" defaultRowHeight="15.75" x14ac:dyDescent="0.25"/>
  <cols>
    <col min="1" max="1" width="9.7109375" style="363" customWidth="1"/>
    <col min="2" max="2" width="85.28515625" style="268" customWidth="1"/>
    <col min="3" max="3" width="12.28515625" style="269" customWidth="1"/>
    <col min="4" max="4" width="12.42578125" style="269" customWidth="1"/>
    <col min="5" max="5" width="12.5703125" style="270" customWidth="1"/>
    <col min="6" max="6" width="11.85546875" style="271" customWidth="1"/>
    <col min="7" max="7" width="15.28515625" style="271" customWidth="1"/>
    <col min="8" max="8" width="15.5703125" style="271" customWidth="1"/>
    <col min="9" max="9" width="15.140625" style="271" customWidth="1"/>
    <col min="10" max="10" width="19.85546875" style="271" customWidth="1"/>
    <col min="11" max="11" width="12.5703125" style="271" customWidth="1"/>
    <col min="12" max="12" width="15" style="271" customWidth="1"/>
    <col min="13" max="13" width="18.85546875" style="271" customWidth="1"/>
    <col min="14" max="14" width="14.7109375" style="271" customWidth="1"/>
    <col min="15" max="20" width="18.85546875" style="271" customWidth="1"/>
    <col min="21" max="21" width="15.140625" style="271" customWidth="1"/>
    <col min="22" max="22" width="0.5703125" style="271" customWidth="1"/>
    <col min="23" max="23" width="16.140625" style="271" hidden="1" customWidth="1"/>
    <col min="24" max="24" width="11.5703125" style="271" customWidth="1"/>
    <col min="25" max="16384" width="9.140625" style="271"/>
  </cols>
  <sheetData>
    <row r="1" spans="1:22" ht="18.75" x14ac:dyDescent="0.25">
      <c r="V1" s="281" t="s">
        <v>670</v>
      </c>
    </row>
    <row r="2" spans="1:22" ht="18.75" x14ac:dyDescent="0.25">
      <c r="V2" s="281" t="s">
        <v>669</v>
      </c>
    </row>
    <row r="3" spans="1:22" ht="18.75" x14ac:dyDescent="0.25">
      <c r="V3" s="281" t="s">
        <v>1125</v>
      </c>
    </row>
    <row r="4" spans="1:22" ht="18.75" x14ac:dyDescent="0.25">
      <c r="V4" s="281"/>
    </row>
    <row r="5" spans="1:22" ht="18.75" x14ac:dyDescent="0.25">
      <c r="V5" s="281"/>
    </row>
    <row r="6" spans="1:22" x14ac:dyDescent="0.25">
      <c r="A6" s="683" t="s">
        <v>1126</v>
      </c>
      <c r="B6" s="683"/>
      <c r="C6" s="683"/>
      <c r="D6" s="683"/>
      <c r="E6" s="683"/>
      <c r="F6" s="683"/>
      <c r="G6" s="683"/>
      <c r="H6" s="683"/>
      <c r="I6" s="683"/>
      <c r="J6" s="683"/>
      <c r="K6" s="683"/>
      <c r="L6" s="683"/>
      <c r="M6" s="683"/>
      <c r="N6" s="683"/>
      <c r="O6" s="683"/>
      <c r="P6" s="683"/>
      <c r="Q6" s="683"/>
      <c r="R6" s="683"/>
      <c r="S6" s="683"/>
      <c r="T6" s="683"/>
      <c r="U6" s="683"/>
      <c r="V6" s="683"/>
    </row>
    <row r="7" spans="1:22" x14ac:dyDescent="0.25">
      <c r="A7" s="683"/>
      <c r="B7" s="683"/>
      <c r="C7" s="683"/>
      <c r="D7" s="683"/>
      <c r="E7" s="683"/>
      <c r="F7" s="683"/>
      <c r="G7" s="683"/>
      <c r="H7" s="683"/>
      <c r="I7" s="683"/>
      <c r="J7" s="683"/>
      <c r="K7" s="683"/>
      <c r="L7" s="683"/>
      <c r="M7" s="683"/>
      <c r="N7" s="683"/>
      <c r="O7" s="683"/>
      <c r="P7" s="683"/>
      <c r="Q7" s="683"/>
      <c r="R7" s="683"/>
      <c r="S7" s="683"/>
      <c r="T7" s="683"/>
      <c r="U7" s="683"/>
      <c r="V7" s="683"/>
    </row>
    <row r="9" spans="1:22" ht="21.75" customHeight="1" x14ac:dyDescent="0.25">
      <c r="A9" s="677" t="s">
        <v>1132</v>
      </c>
      <c r="B9" s="677"/>
      <c r="C9" s="677"/>
      <c r="D9" s="677"/>
      <c r="E9" s="677"/>
      <c r="F9" s="677"/>
      <c r="G9" s="677"/>
      <c r="H9" s="677"/>
      <c r="I9" s="677"/>
      <c r="J9" s="677"/>
      <c r="K9" s="677"/>
      <c r="L9" s="677"/>
      <c r="M9" s="677"/>
      <c r="N9" s="677"/>
      <c r="O9" s="677"/>
      <c r="P9" s="677"/>
      <c r="Q9" s="677"/>
      <c r="R9" s="677"/>
      <c r="S9" s="677"/>
      <c r="T9" s="677"/>
      <c r="U9" s="677"/>
      <c r="V9" s="677"/>
    </row>
    <row r="10" spans="1:22" x14ac:dyDescent="0.25">
      <c r="B10" s="679" t="s">
        <v>759</v>
      </c>
      <c r="C10" s="679"/>
      <c r="D10" s="679"/>
      <c r="E10" s="679"/>
      <c r="F10" s="679"/>
      <c r="G10" s="679"/>
      <c r="H10" s="679"/>
      <c r="I10" s="679"/>
      <c r="J10" s="679"/>
      <c r="K10" s="679"/>
      <c r="L10" s="679"/>
      <c r="M10" s="679"/>
      <c r="N10" s="679"/>
      <c r="O10" s="679"/>
      <c r="P10" s="679"/>
      <c r="Q10" s="679"/>
      <c r="R10" s="679"/>
      <c r="S10" s="679"/>
      <c r="T10" s="679"/>
      <c r="U10" s="679"/>
      <c r="V10" s="679"/>
    </row>
    <row r="11" spans="1:22" ht="18.75" x14ac:dyDescent="0.25">
      <c r="B11" s="677" t="s">
        <v>1127</v>
      </c>
      <c r="C11" s="677"/>
      <c r="D11" s="677"/>
      <c r="E11" s="677"/>
      <c r="F11" s="677"/>
      <c r="G11" s="677"/>
      <c r="H11" s="677"/>
      <c r="I11" s="677"/>
      <c r="J11" s="677"/>
      <c r="K11" s="677"/>
      <c r="L11" s="677"/>
      <c r="M11" s="677"/>
      <c r="N11" s="677"/>
      <c r="O11" s="677"/>
      <c r="P11" s="677"/>
      <c r="Q11" s="677"/>
      <c r="R11" s="677"/>
      <c r="S11" s="677"/>
      <c r="T11" s="677"/>
      <c r="U11" s="677"/>
      <c r="V11" s="677"/>
    </row>
    <row r="12" spans="1:22" ht="15.75" customHeight="1" x14ac:dyDescent="0.25">
      <c r="A12" s="677" t="s">
        <v>1143</v>
      </c>
      <c r="B12" s="677"/>
      <c r="C12" s="677"/>
      <c r="D12" s="677"/>
      <c r="E12" s="677"/>
      <c r="F12" s="677"/>
      <c r="G12" s="677"/>
      <c r="H12" s="677"/>
      <c r="I12" s="677"/>
      <c r="J12" s="677"/>
      <c r="K12" s="677"/>
      <c r="L12" s="677"/>
      <c r="M12" s="677"/>
      <c r="N12" s="677"/>
      <c r="O12" s="677"/>
      <c r="P12" s="677"/>
      <c r="Q12" s="677"/>
      <c r="R12" s="677"/>
      <c r="S12" s="677"/>
      <c r="T12" s="677"/>
      <c r="U12" s="677"/>
      <c r="V12" s="677"/>
    </row>
    <row r="13" spans="1:22" ht="18.75" x14ac:dyDescent="0.25">
      <c r="B13" s="282"/>
    </row>
    <row r="14" spans="1:22" ht="40.5" customHeight="1" x14ac:dyDescent="0.25">
      <c r="A14" s="678" t="s">
        <v>1144</v>
      </c>
      <c r="B14" s="678"/>
      <c r="C14" s="678"/>
      <c r="D14" s="678"/>
      <c r="E14" s="678"/>
      <c r="F14" s="678"/>
      <c r="G14" s="678"/>
      <c r="H14" s="678"/>
      <c r="I14" s="678"/>
      <c r="J14" s="678"/>
      <c r="K14" s="678"/>
      <c r="L14" s="678"/>
      <c r="M14" s="678"/>
      <c r="N14" s="678"/>
      <c r="O14" s="678"/>
      <c r="P14" s="678"/>
      <c r="Q14" s="678"/>
      <c r="R14" s="678"/>
      <c r="S14" s="678"/>
      <c r="T14" s="678"/>
      <c r="U14" s="678"/>
      <c r="V14" s="678"/>
    </row>
    <row r="15" spans="1:22" x14ac:dyDescent="0.25">
      <c r="A15" s="679" t="s">
        <v>758</v>
      </c>
      <c r="B15" s="679"/>
      <c r="C15" s="679"/>
      <c r="D15" s="679"/>
      <c r="E15" s="679"/>
      <c r="F15" s="679"/>
      <c r="G15" s="679"/>
      <c r="H15" s="679"/>
      <c r="I15" s="679"/>
      <c r="J15" s="679"/>
      <c r="K15" s="679"/>
      <c r="L15" s="679"/>
      <c r="M15" s="679"/>
      <c r="N15" s="679"/>
      <c r="O15" s="679"/>
      <c r="P15" s="679"/>
      <c r="Q15" s="679"/>
      <c r="R15" s="679"/>
      <c r="S15" s="679"/>
      <c r="T15" s="679"/>
      <c r="U15" s="679"/>
      <c r="V15" s="679"/>
    </row>
    <row r="16" spans="1:22" x14ac:dyDescent="0.25">
      <c r="A16" s="364"/>
      <c r="B16" s="271"/>
      <c r="C16" s="271"/>
      <c r="D16" s="271"/>
      <c r="E16" s="271"/>
    </row>
    <row r="17" spans="1:25" x14ac:dyDescent="0.25">
      <c r="A17" s="364"/>
      <c r="B17" s="271"/>
      <c r="C17" s="271"/>
      <c r="D17" s="271"/>
      <c r="E17" s="271"/>
    </row>
    <row r="18" spans="1:25" ht="18.75" customHeight="1" thickBot="1" x14ac:dyDescent="0.3">
      <c r="A18" s="685" t="s">
        <v>1074</v>
      </c>
      <c r="B18" s="685"/>
      <c r="C18" s="685"/>
      <c r="D18" s="685"/>
      <c r="E18" s="685"/>
      <c r="F18" s="685"/>
      <c r="G18" s="685"/>
      <c r="H18" s="685"/>
      <c r="I18" s="685"/>
      <c r="J18" s="685"/>
      <c r="K18" s="685"/>
      <c r="L18" s="685"/>
      <c r="M18" s="685"/>
      <c r="N18" s="685"/>
      <c r="O18" s="685"/>
      <c r="P18" s="685"/>
      <c r="Q18" s="685"/>
      <c r="R18" s="685"/>
      <c r="S18" s="685"/>
      <c r="T18" s="685"/>
      <c r="U18" s="685"/>
      <c r="V18" s="685"/>
    </row>
    <row r="19" spans="1:25" ht="49.5" customHeight="1" x14ac:dyDescent="0.25">
      <c r="A19" s="694" t="s">
        <v>146</v>
      </c>
      <c r="B19" s="699" t="s">
        <v>147</v>
      </c>
      <c r="C19" s="690" t="s">
        <v>760</v>
      </c>
      <c r="D19" s="318">
        <v>2019</v>
      </c>
      <c r="E19" s="273">
        <v>2020</v>
      </c>
      <c r="F19" s="272">
        <v>2021</v>
      </c>
      <c r="G19" s="701">
        <v>2022</v>
      </c>
      <c r="H19" s="701"/>
      <c r="I19" s="702">
        <v>2023</v>
      </c>
      <c r="J19" s="703"/>
      <c r="K19" s="704"/>
      <c r="L19" s="680">
        <v>2024</v>
      </c>
      <c r="M19" s="681"/>
      <c r="N19" s="682"/>
      <c r="O19" s="680">
        <v>2025</v>
      </c>
      <c r="P19" s="681"/>
      <c r="Q19" s="682"/>
      <c r="R19" s="680">
        <v>2026</v>
      </c>
      <c r="S19" s="681"/>
      <c r="T19" s="682"/>
      <c r="U19" s="680" t="s">
        <v>671</v>
      </c>
      <c r="V19" s="681"/>
      <c r="W19" s="684"/>
    </row>
    <row r="20" spans="1:25" ht="53.25" customHeight="1" x14ac:dyDescent="0.25">
      <c r="A20" s="695"/>
      <c r="B20" s="700"/>
      <c r="C20" s="691"/>
      <c r="D20" s="319" t="s">
        <v>341</v>
      </c>
      <c r="E20" s="274" t="s">
        <v>341</v>
      </c>
      <c r="F20" s="275" t="s">
        <v>341</v>
      </c>
      <c r="G20" s="275" t="s">
        <v>1134</v>
      </c>
      <c r="H20" s="275" t="s">
        <v>341</v>
      </c>
      <c r="I20" s="275" t="s">
        <v>1134</v>
      </c>
      <c r="J20" s="275" t="s">
        <v>1145</v>
      </c>
      <c r="K20" s="275" t="s">
        <v>341</v>
      </c>
      <c r="L20" s="275" t="s">
        <v>1134</v>
      </c>
      <c r="M20" s="275" t="s">
        <v>761</v>
      </c>
      <c r="N20" s="275" t="s">
        <v>341</v>
      </c>
      <c r="O20" s="275" t="s">
        <v>1134</v>
      </c>
      <c r="P20" s="275" t="s">
        <v>761</v>
      </c>
      <c r="Q20" s="275" t="s">
        <v>341</v>
      </c>
      <c r="R20" s="275" t="s">
        <v>1134</v>
      </c>
      <c r="S20" s="275" t="s">
        <v>761</v>
      </c>
      <c r="T20" s="275" t="s">
        <v>341</v>
      </c>
      <c r="U20" s="275" t="s">
        <v>1134</v>
      </c>
      <c r="V20" s="275" t="s">
        <v>761</v>
      </c>
      <c r="W20" s="482" t="s">
        <v>341</v>
      </c>
    </row>
    <row r="21" spans="1:25" s="283" customFormat="1" ht="16.5" thickBot="1" x14ac:dyDescent="0.3">
      <c r="A21" s="541">
        <v>1</v>
      </c>
      <c r="B21" s="279">
        <v>2</v>
      </c>
      <c r="C21" s="277">
        <v>3</v>
      </c>
      <c r="D21" s="320">
        <v>4</v>
      </c>
      <c r="E21" s="321">
        <v>5</v>
      </c>
      <c r="F21" s="276">
        <v>6</v>
      </c>
      <c r="G21" s="321">
        <v>7</v>
      </c>
      <c r="H21" s="276">
        <v>8</v>
      </c>
      <c r="I21" s="321" t="s">
        <v>1136</v>
      </c>
      <c r="J21" s="276">
        <v>10</v>
      </c>
      <c r="K21" s="276">
        <v>11</v>
      </c>
      <c r="L21" s="321" t="s">
        <v>1137</v>
      </c>
      <c r="M21" s="276">
        <v>13</v>
      </c>
      <c r="N21" s="321" t="s">
        <v>1128</v>
      </c>
      <c r="O21" s="276">
        <v>10</v>
      </c>
      <c r="P21" s="321" t="s">
        <v>1129</v>
      </c>
      <c r="Q21" s="276">
        <v>17</v>
      </c>
      <c r="R21" s="321" t="s">
        <v>1138</v>
      </c>
      <c r="S21" s="321" t="s">
        <v>1131</v>
      </c>
      <c r="T21" s="321" t="s">
        <v>1133</v>
      </c>
      <c r="U21" s="276">
        <v>12</v>
      </c>
      <c r="V21" s="321" t="s">
        <v>1139</v>
      </c>
      <c r="W21" s="277">
        <v>14</v>
      </c>
    </row>
    <row r="22" spans="1:25" s="283" customFormat="1" ht="19.5" thickBot="1" x14ac:dyDescent="0.3">
      <c r="A22" s="696" t="s">
        <v>683</v>
      </c>
      <c r="B22" s="697"/>
      <c r="C22" s="697"/>
      <c r="D22" s="697"/>
      <c r="E22" s="697"/>
      <c r="F22" s="697"/>
      <c r="G22" s="697"/>
      <c r="H22" s="697"/>
      <c r="I22" s="697"/>
      <c r="J22" s="697"/>
      <c r="K22" s="697"/>
      <c r="L22" s="697"/>
      <c r="M22" s="697"/>
      <c r="N22" s="697"/>
      <c r="O22" s="697"/>
      <c r="P22" s="697"/>
      <c r="Q22" s="697"/>
      <c r="R22" s="697"/>
      <c r="S22" s="697"/>
      <c r="T22" s="697"/>
      <c r="U22" s="697"/>
      <c r="V22" s="697"/>
      <c r="W22" s="698"/>
    </row>
    <row r="23" spans="1:25" s="283" customFormat="1" x14ac:dyDescent="0.25">
      <c r="A23" s="417" t="s">
        <v>162</v>
      </c>
      <c r="B23" s="419" t="s">
        <v>56</v>
      </c>
      <c r="C23" s="536" t="s">
        <v>906</v>
      </c>
      <c r="D23" s="414">
        <v>1794.3500000000001</v>
      </c>
      <c r="E23" s="415">
        <v>1856.9700000000003</v>
      </c>
      <c r="F23" s="415">
        <v>2129.3200000000002</v>
      </c>
      <c r="G23" s="595">
        <v>2086.2739999999999</v>
      </c>
      <c r="H23" s="623">
        <v>2085.0875599999999</v>
      </c>
      <c r="I23" s="595">
        <v>2164.563056</v>
      </c>
      <c r="J23" s="416">
        <v>2254.6471799999999</v>
      </c>
      <c r="K23" s="416">
        <v>0</v>
      </c>
      <c r="L23" s="416">
        <v>2222.4781696</v>
      </c>
      <c r="M23" s="416">
        <v>0</v>
      </c>
      <c r="N23" s="416">
        <v>0</v>
      </c>
      <c r="O23" s="416">
        <v>2311.3772963840006</v>
      </c>
      <c r="P23" s="416">
        <v>0</v>
      </c>
      <c r="Q23" s="416">
        <v>0</v>
      </c>
      <c r="R23" s="416">
        <v>2403.8323882393606</v>
      </c>
      <c r="S23" s="416">
        <v>0</v>
      </c>
      <c r="T23" s="416">
        <v>0</v>
      </c>
      <c r="U23" s="416">
        <v>11129.492094223362</v>
      </c>
      <c r="V23" s="416">
        <f>V29+V31+V37</f>
        <v>0</v>
      </c>
      <c r="W23" s="542">
        <f>W29+W31+W37</f>
        <v>0</v>
      </c>
    </row>
    <row r="24" spans="1:25" s="283" customFormat="1" x14ac:dyDescent="0.25">
      <c r="A24" s="418" t="s">
        <v>163</v>
      </c>
      <c r="B24" s="420" t="s">
        <v>57</v>
      </c>
      <c r="C24" s="448" t="s">
        <v>906</v>
      </c>
      <c r="D24" s="408" t="s">
        <v>436</v>
      </c>
      <c r="E24" s="296" t="s">
        <v>436</v>
      </c>
      <c r="F24" s="296" t="s">
        <v>436</v>
      </c>
      <c r="G24" s="585" t="s">
        <v>436</v>
      </c>
      <c r="H24" s="586" t="s">
        <v>436</v>
      </c>
      <c r="I24" s="408" t="s">
        <v>436</v>
      </c>
      <c r="J24" s="296" t="s">
        <v>436</v>
      </c>
      <c r="K24" s="296" t="s">
        <v>436</v>
      </c>
      <c r="L24" s="296" t="s">
        <v>436</v>
      </c>
      <c r="M24" s="296" t="s">
        <v>436</v>
      </c>
      <c r="N24" s="296" t="s">
        <v>436</v>
      </c>
      <c r="O24" s="296" t="s">
        <v>436</v>
      </c>
      <c r="P24" s="296" t="s">
        <v>436</v>
      </c>
      <c r="Q24" s="296" t="s">
        <v>436</v>
      </c>
      <c r="R24" s="296" t="s">
        <v>436</v>
      </c>
      <c r="S24" s="296" t="s">
        <v>436</v>
      </c>
      <c r="T24" s="296" t="s">
        <v>436</v>
      </c>
      <c r="U24" s="296" t="s">
        <v>436</v>
      </c>
      <c r="V24" s="400"/>
      <c r="W24" s="379"/>
    </row>
    <row r="25" spans="1:25" s="283" customFormat="1" ht="25.5" x14ac:dyDescent="0.25">
      <c r="A25" s="418" t="s">
        <v>349</v>
      </c>
      <c r="B25" s="421" t="s">
        <v>1059</v>
      </c>
      <c r="C25" s="448" t="s">
        <v>906</v>
      </c>
      <c r="D25" s="408" t="s">
        <v>436</v>
      </c>
      <c r="E25" s="296" t="s">
        <v>436</v>
      </c>
      <c r="F25" s="296" t="s">
        <v>436</v>
      </c>
      <c r="G25" s="585" t="s">
        <v>436</v>
      </c>
      <c r="H25" s="586" t="s">
        <v>436</v>
      </c>
      <c r="I25" s="408" t="s">
        <v>436</v>
      </c>
      <c r="J25" s="296" t="s">
        <v>436</v>
      </c>
      <c r="K25" s="296" t="s">
        <v>436</v>
      </c>
      <c r="L25" s="296" t="s">
        <v>436</v>
      </c>
      <c r="M25" s="296" t="s">
        <v>436</v>
      </c>
      <c r="N25" s="296" t="s">
        <v>436</v>
      </c>
      <c r="O25" s="296" t="s">
        <v>436</v>
      </c>
      <c r="P25" s="296" t="s">
        <v>436</v>
      </c>
      <c r="Q25" s="296" t="s">
        <v>436</v>
      </c>
      <c r="R25" s="296" t="s">
        <v>436</v>
      </c>
      <c r="S25" s="296" t="s">
        <v>436</v>
      </c>
      <c r="T25" s="296" t="s">
        <v>436</v>
      </c>
      <c r="U25" s="296" t="s">
        <v>436</v>
      </c>
      <c r="V25" s="400"/>
      <c r="W25" s="379"/>
    </row>
    <row r="26" spans="1:25" s="283" customFormat="1" ht="25.5" x14ac:dyDescent="0.25">
      <c r="A26" s="418" t="s">
        <v>351</v>
      </c>
      <c r="B26" s="421" t="s">
        <v>1060</v>
      </c>
      <c r="C26" s="448" t="s">
        <v>906</v>
      </c>
      <c r="D26" s="408" t="s">
        <v>436</v>
      </c>
      <c r="E26" s="296" t="s">
        <v>436</v>
      </c>
      <c r="F26" s="296" t="s">
        <v>436</v>
      </c>
      <c r="G26" s="585" t="s">
        <v>436</v>
      </c>
      <c r="H26" s="586" t="s">
        <v>436</v>
      </c>
      <c r="I26" s="408" t="s">
        <v>436</v>
      </c>
      <c r="J26" s="296" t="s">
        <v>436</v>
      </c>
      <c r="K26" s="296" t="s">
        <v>436</v>
      </c>
      <c r="L26" s="296" t="s">
        <v>436</v>
      </c>
      <c r="M26" s="296" t="s">
        <v>436</v>
      </c>
      <c r="N26" s="296" t="s">
        <v>436</v>
      </c>
      <c r="O26" s="296" t="s">
        <v>436</v>
      </c>
      <c r="P26" s="296" t="s">
        <v>436</v>
      </c>
      <c r="Q26" s="296" t="s">
        <v>436</v>
      </c>
      <c r="R26" s="296" t="s">
        <v>436</v>
      </c>
      <c r="S26" s="296" t="s">
        <v>436</v>
      </c>
      <c r="T26" s="296" t="s">
        <v>436</v>
      </c>
      <c r="U26" s="296" t="s">
        <v>436</v>
      </c>
      <c r="V26" s="400"/>
      <c r="W26" s="379"/>
    </row>
    <row r="27" spans="1:25" s="283" customFormat="1" ht="25.5" x14ac:dyDescent="0.25">
      <c r="A27" s="418" t="s">
        <v>353</v>
      </c>
      <c r="B27" s="421" t="s">
        <v>1045</v>
      </c>
      <c r="C27" s="448" t="s">
        <v>906</v>
      </c>
      <c r="D27" s="408" t="s">
        <v>436</v>
      </c>
      <c r="E27" s="296" t="s">
        <v>436</v>
      </c>
      <c r="F27" s="296" t="s">
        <v>436</v>
      </c>
      <c r="G27" s="585" t="s">
        <v>436</v>
      </c>
      <c r="H27" s="586" t="s">
        <v>436</v>
      </c>
      <c r="I27" s="408" t="s">
        <v>436</v>
      </c>
      <c r="J27" s="296" t="s">
        <v>436</v>
      </c>
      <c r="K27" s="296" t="s">
        <v>436</v>
      </c>
      <c r="L27" s="296" t="s">
        <v>436</v>
      </c>
      <c r="M27" s="296" t="s">
        <v>436</v>
      </c>
      <c r="N27" s="296" t="s">
        <v>436</v>
      </c>
      <c r="O27" s="296" t="s">
        <v>436</v>
      </c>
      <c r="P27" s="296" t="s">
        <v>436</v>
      </c>
      <c r="Q27" s="296" t="s">
        <v>436</v>
      </c>
      <c r="R27" s="296" t="s">
        <v>436</v>
      </c>
      <c r="S27" s="296" t="s">
        <v>436</v>
      </c>
      <c r="T27" s="296" t="s">
        <v>436</v>
      </c>
      <c r="U27" s="296" t="s">
        <v>436</v>
      </c>
      <c r="V27" s="400"/>
      <c r="W27" s="379"/>
    </row>
    <row r="28" spans="1:25" s="283" customFormat="1" x14ac:dyDescent="0.25">
      <c r="A28" s="418" t="s">
        <v>164</v>
      </c>
      <c r="B28" s="420" t="s">
        <v>96</v>
      </c>
      <c r="C28" s="448" t="s">
        <v>906</v>
      </c>
      <c r="D28" s="408" t="s">
        <v>436</v>
      </c>
      <c r="E28" s="296" t="s">
        <v>436</v>
      </c>
      <c r="F28" s="296" t="s">
        <v>436</v>
      </c>
      <c r="G28" s="585" t="s">
        <v>436</v>
      </c>
      <c r="H28" s="586" t="s">
        <v>436</v>
      </c>
      <c r="I28" s="408" t="s">
        <v>436</v>
      </c>
      <c r="J28" s="296" t="s">
        <v>436</v>
      </c>
      <c r="K28" s="296" t="s">
        <v>436</v>
      </c>
      <c r="L28" s="296" t="s">
        <v>436</v>
      </c>
      <c r="M28" s="296" t="s">
        <v>436</v>
      </c>
      <c r="N28" s="296" t="s">
        <v>436</v>
      </c>
      <c r="O28" s="296" t="s">
        <v>436</v>
      </c>
      <c r="P28" s="296" t="s">
        <v>436</v>
      </c>
      <c r="Q28" s="296" t="s">
        <v>436</v>
      </c>
      <c r="R28" s="296" t="s">
        <v>436</v>
      </c>
      <c r="S28" s="296" t="s">
        <v>436</v>
      </c>
      <c r="T28" s="296" t="s">
        <v>436</v>
      </c>
      <c r="U28" s="296" t="s">
        <v>436</v>
      </c>
      <c r="V28" s="400"/>
      <c r="W28" s="379"/>
    </row>
    <row r="29" spans="1:25" s="283" customFormat="1" x14ac:dyDescent="0.25">
      <c r="A29" s="418" t="s">
        <v>167</v>
      </c>
      <c r="B29" s="420" t="s">
        <v>1105</v>
      </c>
      <c r="C29" s="448" t="s">
        <v>906</v>
      </c>
      <c r="D29" s="537">
        <v>1632.43</v>
      </c>
      <c r="E29" s="280">
        <v>1676.39</v>
      </c>
      <c r="F29" s="286">
        <v>1771.61365</v>
      </c>
      <c r="G29" s="585">
        <v>1803.7339999999999</v>
      </c>
      <c r="H29" s="586">
        <v>1799.52738</v>
      </c>
      <c r="I29" s="303">
        <v>1975.11</v>
      </c>
      <c r="J29" s="303">
        <v>1969.2556</v>
      </c>
      <c r="K29" s="390"/>
      <c r="L29" s="303">
        <v>1950.9316736000003</v>
      </c>
      <c r="M29" s="389"/>
      <c r="N29" s="389"/>
      <c r="O29" s="303">
        <v>2028.9689405440004</v>
      </c>
      <c r="P29" s="302"/>
      <c r="Q29" s="302"/>
      <c r="R29" s="303">
        <v>2110.1276981657606</v>
      </c>
      <c r="S29" s="303"/>
      <c r="T29" s="303"/>
      <c r="U29" s="303">
        <v>9769.6701523097618</v>
      </c>
      <c r="V29" s="400"/>
      <c r="W29" s="380"/>
      <c r="X29" s="554"/>
      <c r="Y29" s="554"/>
    </row>
    <row r="30" spans="1:25" s="283" customFormat="1" x14ac:dyDescent="0.25">
      <c r="A30" s="418" t="s">
        <v>185</v>
      </c>
      <c r="B30" s="420" t="s">
        <v>97</v>
      </c>
      <c r="C30" s="448" t="s">
        <v>906</v>
      </c>
      <c r="D30" s="408" t="s">
        <v>436</v>
      </c>
      <c r="E30" s="296" t="s">
        <v>436</v>
      </c>
      <c r="F30" s="296" t="s">
        <v>436</v>
      </c>
      <c r="G30" s="585" t="s">
        <v>436</v>
      </c>
      <c r="H30" s="586" t="s">
        <v>436</v>
      </c>
      <c r="I30" s="296" t="s">
        <v>436</v>
      </c>
      <c r="J30" s="296" t="s">
        <v>436</v>
      </c>
      <c r="K30" s="296" t="s">
        <v>436</v>
      </c>
      <c r="L30" s="296" t="s">
        <v>436</v>
      </c>
      <c r="M30" s="296" t="s">
        <v>436</v>
      </c>
      <c r="N30" s="296" t="s">
        <v>436</v>
      </c>
      <c r="O30" s="296" t="s">
        <v>436</v>
      </c>
      <c r="P30" s="296" t="s">
        <v>436</v>
      </c>
      <c r="Q30" s="296" t="s">
        <v>436</v>
      </c>
      <c r="R30" s="296" t="s">
        <v>436</v>
      </c>
      <c r="S30" s="296" t="s">
        <v>436</v>
      </c>
      <c r="T30" s="296" t="s">
        <v>436</v>
      </c>
      <c r="U30" s="296" t="s">
        <v>436</v>
      </c>
      <c r="V30" s="398"/>
      <c r="W30" s="379"/>
    </row>
    <row r="31" spans="1:25" s="283" customFormat="1" x14ac:dyDescent="0.25">
      <c r="A31" s="418" t="s">
        <v>221</v>
      </c>
      <c r="B31" s="420" t="s">
        <v>1106</v>
      </c>
      <c r="C31" s="448" t="s">
        <v>906</v>
      </c>
      <c r="D31" s="537">
        <v>24.26</v>
      </c>
      <c r="E31" s="280">
        <v>20.7</v>
      </c>
      <c r="F31" s="286">
        <v>62.53</v>
      </c>
      <c r="G31" s="585">
        <v>44.42</v>
      </c>
      <c r="H31" s="586">
        <v>49.634860000000003</v>
      </c>
      <c r="I31" s="303">
        <v>21.675264000000002</v>
      </c>
      <c r="J31" s="303">
        <v>31.89668</v>
      </c>
      <c r="K31" s="390"/>
      <c r="L31" s="303">
        <v>24.162944</v>
      </c>
      <c r="M31" s="389"/>
      <c r="N31" s="389"/>
      <c r="O31" s="303">
        <v>25.129461760000002</v>
      </c>
      <c r="P31" s="302"/>
      <c r="Q31" s="302"/>
      <c r="R31" s="303">
        <v>26.134640230400002</v>
      </c>
      <c r="S31" s="303"/>
      <c r="T31" s="303"/>
      <c r="U31" s="303">
        <v>121.00064599039999</v>
      </c>
      <c r="V31" s="398"/>
      <c r="W31" s="380"/>
      <c r="X31" s="554"/>
      <c r="Y31" s="554"/>
    </row>
    <row r="32" spans="1:25" s="283" customFormat="1" x14ac:dyDescent="0.25">
      <c r="A32" s="418" t="s">
        <v>231</v>
      </c>
      <c r="B32" s="420" t="s">
        <v>1107</v>
      </c>
      <c r="C32" s="448" t="s">
        <v>906</v>
      </c>
      <c r="D32" s="408" t="s">
        <v>436</v>
      </c>
      <c r="E32" s="296" t="s">
        <v>436</v>
      </c>
      <c r="F32" s="296" t="s">
        <v>436</v>
      </c>
      <c r="G32" s="585" t="s">
        <v>436</v>
      </c>
      <c r="H32" s="586" t="s">
        <v>436</v>
      </c>
      <c r="I32" s="296" t="s">
        <v>436</v>
      </c>
      <c r="J32" s="296" t="s">
        <v>436</v>
      </c>
      <c r="K32" s="296" t="s">
        <v>436</v>
      </c>
      <c r="L32" s="296" t="s">
        <v>436</v>
      </c>
      <c r="M32" s="296" t="s">
        <v>436</v>
      </c>
      <c r="N32" s="296" t="s">
        <v>436</v>
      </c>
      <c r="O32" s="296" t="s">
        <v>436</v>
      </c>
      <c r="P32" s="296" t="s">
        <v>436</v>
      </c>
      <c r="Q32" s="296" t="s">
        <v>436</v>
      </c>
      <c r="R32" s="296" t="s">
        <v>436</v>
      </c>
      <c r="S32" s="296" t="s">
        <v>436</v>
      </c>
      <c r="T32" s="296" t="s">
        <v>436</v>
      </c>
      <c r="U32" s="296" t="s">
        <v>436</v>
      </c>
      <c r="V32" s="398"/>
      <c r="W32" s="379"/>
    </row>
    <row r="33" spans="1:29" s="283" customFormat="1" x14ac:dyDescent="0.25">
      <c r="A33" s="418" t="s">
        <v>899</v>
      </c>
      <c r="B33" s="420" t="s">
        <v>104</v>
      </c>
      <c r="C33" s="448" t="s">
        <v>906</v>
      </c>
      <c r="D33" s="408" t="s">
        <v>436</v>
      </c>
      <c r="E33" s="296" t="s">
        <v>436</v>
      </c>
      <c r="F33" s="296" t="s">
        <v>436</v>
      </c>
      <c r="G33" s="585" t="s">
        <v>436</v>
      </c>
      <c r="H33" s="586" t="s">
        <v>436</v>
      </c>
      <c r="I33" s="296" t="s">
        <v>436</v>
      </c>
      <c r="J33" s="296" t="s">
        <v>436</v>
      </c>
      <c r="K33" s="296" t="s">
        <v>436</v>
      </c>
      <c r="L33" s="296" t="s">
        <v>436</v>
      </c>
      <c r="M33" s="296" t="s">
        <v>436</v>
      </c>
      <c r="N33" s="296" t="s">
        <v>436</v>
      </c>
      <c r="O33" s="296" t="s">
        <v>436</v>
      </c>
      <c r="P33" s="296" t="s">
        <v>436</v>
      </c>
      <c r="Q33" s="296" t="s">
        <v>436</v>
      </c>
      <c r="R33" s="296" t="s">
        <v>436</v>
      </c>
      <c r="S33" s="296" t="s">
        <v>436</v>
      </c>
      <c r="T33" s="296" t="s">
        <v>436</v>
      </c>
      <c r="U33" s="296" t="s">
        <v>436</v>
      </c>
      <c r="V33" s="398"/>
      <c r="W33" s="379"/>
    </row>
    <row r="34" spans="1:29" s="283" customFormat="1" x14ac:dyDescent="0.25">
      <c r="A34" s="418" t="s">
        <v>900</v>
      </c>
      <c r="B34" s="421" t="s">
        <v>976</v>
      </c>
      <c r="C34" s="448" t="s">
        <v>906</v>
      </c>
      <c r="D34" s="408" t="s">
        <v>436</v>
      </c>
      <c r="E34" s="296" t="s">
        <v>436</v>
      </c>
      <c r="F34" s="296" t="s">
        <v>436</v>
      </c>
      <c r="G34" s="585" t="s">
        <v>436</v>
      </c>
      <c r="H34" s="586" t="s">
        <v>436</v>
      </c>
      <c r="I34" s="296" t="s">
        <v>436</v>
      </c>
      <c r="J34" s="296" t="s">
        <v>436</v>
      </c>
      <c r="K34" s="296" t="s">
        <v>436</v>
      </c>
      <c r="L34" s="296" t="s">
        <v>436</v>
      </c>
      <c r="M34" s="296" t="s">
        <v>436</v>
      </c>
      <c r="N34" s="296" t="s">
        <v>436</v>
      </c>
      <c r="O34" s="296" t="s">
        <v>436</v>
      </c>
      <c r="P34" s="296" t="s">
        <v>436</v>
      </c>
      <c r="Q34" s="296" t="s">
        <v>436</v>
      </c>
      <c r="R34" s="296" t="s">
        <v>436</v>
      </c>
      <c r="S34" s="296" t="s">
        <v>436</v>
      </c>
      <c r="T34" s="296" t="s">
        <v>436</v>
      </c>
      <c r="U34" s="296" t="s">
        <v>436</v>
      </c>
      <c r="V34" s="398"/>
      <c r="W34" s="379"/>
    </row>
    <row r="35" spans="1:29" s="283" customFormat="1" x14ac:dyDescent="0.25">
      <c r="A35" s="418" t="s">
        <v>20</v>
      </c>
      <c r="B35" s="422" t="s">
        <v>800</v>
      </c>
      <c r="C35" s="448" t="s">
        <v>906</v>
      </c>
      <c r="D35" s="408" t="s">
        <v>436</v>
      </c>
      <c r="E35" s="296" t="s">
        <v>436</v>
      </c>
      <c r="F35" s="296" t="s">
        <v>436</v>
      </c>
      <c r="G35" s="585" t="s">
        <v>436</v>
      </c>
      <c r="H35" s="586" t="s">
        <v>436</v>
      </c>
      <c r="I35" s="296" t="s">
        <v>436</v>
      </c>
      <c r="J35" s="296" t="s">
        <v>436</v>
      </c>
      <c r="K35" s="296" t="s">
        <v>436</v>
      </c>
      <c r="L35" s="296" t="s">
        <v>436</v>
      </c>
      <c r="M35" s="296" t="s">
        <v>436</v>
      </c>
      <c r="N35" s="296" t="s">
        <v>436</v>
      </c>
      <c r="O35" s="296" t="s">
        <v>436</v>
      </c>
      <c r="P35" s="296" t="s">
        <v>436</v>
      </c>
      <c r="Q35" s="296" t="s">
        <v>436</v>
      </c>
      <c r="R35" s="296" t="s">
        <v>436</v>
      </c>
      <c r="S35" s="296" t="s">
        <v>436</v>
      </c>
      <c r="T35" s="296" t="s">
        <v>436</v>
      </c>
      <c r="U35" s="296" t="s">
        <v>436</v>
      </c>
      <c r="V35" s="398"/>
      <c r="W35" s="379"/>
    </row>
    <row r="36" spans="1:29" s="283" customFormat="1" x14ac:dyDescent="0.25">
      <c r="A36" s="418" t="s">
        <v>21</v>
      </c>
      <c r="B36" s="422" t="s">
        <v>788</v>
      </c>
      <c r="C36" s="448" t="s">
        <v>906</v>
      </c>
      <c r="D36" s="408" t="s">
        <v>436</v>
      </c>
      <c r="E36" s="296" t="s">
        <v>436</v>
      </c>
      <c r="F36" s="296" t="s">
        <v>436</v>
      </c>
      <c r="G36" s="585" t="s">
        <v>436</v>
      </c>
      <c r="H36" s="586" t="s">
        <v>436</v>
      </c>
      <c r="I36" s="296" t="s">
        <v>436</v>
      </c>
      <c r="J36" s="296" t="s">
        <v>436</v>
      </c>
      <c r="K36" s="296" t="s">
        <v>436</v>
      </c>
      <c r="L36" s="296" t="s">
        <v>436</v>
      </c>
      <c r="M36" s="296" t="s">
        <v>436</v>
      </c>
      <c r="N36" s="296" t="s">
        <v>436</v>
      </c>
      <c r="O36" s="296" t="s">
        <v>436</v>
      </c>
      <c r="P36" s="296" t="s">
        <v>436</v>
      </c>
      <c r="Q36" s="296" t="s">
        <v>436</v>
      </c>
      <c r="R36" s="296" t="s">
        <v>436</v>
      </c>
      <c r="S36" s="296" t="s">
        <v>436</v>
      </c>
      <c r="T36" s="296" t="s">
        <v>436</v>
      </c>
      <c r="U36" s="296" t="s">
        <v>436</v>
      </c>
      <c r="V36" s="398"/>
      <c r="W36" s="379"/>
    </row>
    <row r="37" spans="1:29" s="283" customFormat="1" ht="16.5" thickBot="1" x14ac:dyDescent="0.3">
      <c r="A37" s="418" t="s">
        <v>901</v>
      </c>
      <c r="B37" s="423" t="s">
        <v>1108</v>
      </c>
      <c r="C37" s="449" t="s">
        <v>906</v>
      </c>
      <c r="D37" s="537">
        <v>137.66</v>
      </c>
      <c r="E37" s="280">
        <v>159.88</v>
      </c>
      <c r="F37" s="286">
        <v>295.17</v>
      </c>
      <c r="G37" s="585">
        <v>238.12</v>
      </c>
      <c r="H37" s="586">
        <v>235.92532</v>
      </c>
      <c r="I37" s="303">
        <v>167.77779200000001</v>
      </c>
      <c r="J37" s="303">
        <v>253.4949</v>
      </c>
      <c r="K37" s="390"/>
      <c r="L37" s="303">
        <v>247.38355200000001</v>
      </c>
      <c r="M37" s="389"/>
      <c r="N37" s="389"/>
      <c r="O37" s="303">
        <v>257.27889408000004</v>
      </c>
      <c r="P37" s="302"/>
      <c r="Q37" s="302"/>
      <c r="R37" s="303">
        <v>267.57004984320008</v>
      </c>
      <c r="S37" s="303"/>
      <c r="T37" s="303"/>
      <c r="U37" s="303">
        <v>1238.8212959232001</v>
      </c>
      <c r="V37" s="398"/>
      <c r="W37" s="380"/>
      <c r="X37" s="554"/>
      <c r="Y37" s="554"/>
    </row>
    <row r="38" spans="1:29" s="283" customFormat="1" x14ac:dyDescent="0.25">
      <c r="A38" s="424" t="s">
        <v>165</v>
      </c>
      <c r="B38" s="419" t="s">
        <v>58</v>
      </c>
      <c r="C38" s="536" t="s">
        <v>906</v>
      </c>
      <c r="D38" s="555">
        <v>1660.5899999999997</v>
      </c>
      <c r="E38" s="339">
        <v>1659.05</v>
      </c>
      <c r="F38" s="339">
        <v>1806.8980000000001</v>
      </c>
      <c r="G38" s="631">
        <v>1981.3232100000002</v>
      </c>
      <c r="H38" s="625">
        <v>1955.7678800000001</v>
      </c>
      <c r="I38" s="631">
        <v>2040.9212063520004</v>
      </c>
      <c r="J38" s="339">
        <v>2129.13841</v>
      </c>
      <c r="K38" s="339">
        <v>0</v>
      </c>
      <c r="L38" s="339">
        <v>2127.2048538200002</v>
      </c>
      <c r="M38" s="339">
        <v>0</v>
      </c>
      <c r="N38" s="339">
        <v>0</v>
      </c>
      <c r="O38" s="339">
        <v>2210.1758330147995</v>
      </c>
      <c r="P38" s="339">
        <v>0</v>
      </c>
      <c r="Q38" s="339">
        <v>0</v>
      </c>
      <c r="R38" s="339">
        <v>2296.4253542782326</v>
      </c>
      <c r="S38" s="339">
        <v>0</v>
      </c>
      <c r="T38" s="339">
        <v>0</v>
      </c>
      <c r="U38" s="339">
        <v>10649.142369113033</v>
      </c>
      <c r="V38" s="338">
        <f>V44+V46+V52</f>
        <v>0</v>
      </c>
      <c r="W38" s="543">
        <f>W44+W46+W52</f>
        <v>0</v>
      </c>
      <c r="Z38" s="554"/>
      <c r="AA38" s="554"/>
      <c r="AB38" s="554"/>
      <c r="AC38" s="554"/>
    </row>
    <row r="39" spans="1:29" s="283" customFormat="1" x14ac:dyDescent="0.25">
      <c r="A39" s="418" t="s">
        <v>169</v>
      </c>
      <c r="B39" s="420" t="s">
        <v>57</v>
      </c>
      <c r="C39" s="448" t="s">
        <v>906</v>
      </c>
      <c r="D39" s="408" t="s">
        <v>436</v>
      </c>
      <c r="E39" s="296" t="s">
        <v>436</v>
      </c>
      <c r="F39" s="296" t="s">
        <v>436</v>
      </c>
      <c r="G39" s="585" t="s">
        <v>436</v>
      </c>
      <c r="H39" s="586" t="s">
        <v>436</v>
      </c>
      <c r="I39" s="408" t="s">
        <v>436</v>
      </c>
      <c r="J39" s="296" t="s">
        <v>436</v>
      </c>
      <c r="K39" s="296" t="s">
        <v>436</v>
      </c>
      <c r="L39" s="296" t="s">
        <v>436</v>
      </c>
      <c r="M39" s="296" t="s">
        <v>436</v>
      </c>
      <c r="N39" s="296" t="s">
        <v>436</v>
      </c>
      <c r="O39" s="296" t="s">
        <v>436</v>
      </c>
      <c r="P39" s="296" t="s">
        <v>436</v>
      </c>
      <c r="Q39" s="296" t="s">
        <v>436</v>
      </c>
      <c r="R39" s="296" t="s">
        <v>436</v>
      </c>
      <c r="S39" s="296" t="s">
        <v>436</v>
      </c>
      <c r="T39" s="296" t="s">
        <v>436</v>
      </c>
      <c r="U39" s="296" t="s">
        <v>436</v>
      </c>
      <c r="V39" s="398"/>
      <c r="W39" s="379"/>
    </row>
    <row r="40" spans="1:29" s="283" customFormat="1" ht="25.5" x14ac:dyDescent="0.25">
      <c r="A40" s="418" t="s">
        <v>999</v>
      </c>
      <c r="B40" s="425" t="s">
        <v>1059</v>
      </c>
      <c r="C40" s="448" t="s">
        <v>906</v>
      </c>
      <c r="D40" s="408" t="s">
        <v>436</v>
      </c>
      <c r="E40" s="296" t="s">
        <v>436</v>
      </c>
      <c r="F40" s="296" t="s">
        <v>436</v>
      </c>
      <c r="G40" s="585" t="s">
        <v>436</v>
      </c>
      <c r="H40" s="586" t="s">
        <v>436</v>
      </c>
      <c r="I40" s="408" t="s">
        <v>436</v>
      </c>
      <c r="J40" s="296" t="s">
        <v>436</v>
      </c>
      <c r="K40" s="296" t="s">
        <v>436</v>
      </c>
      <c r="L40" s="296" t="s">
        <v>436</v>
      </c>
      <c r="M40" s="296" t="s">
        <v>436</v>
      </c>
      <c r="N40" s="296" t="s">
        <v>436</v>
      </c>
      <c r="O40" s="296" t="s">
        <v>436</v>
      </c>
      <c r="P40" s="296" t="s">
        <v>436</v>
      </c>
      <c r="Q40" s="296" t="s">
        <v>436</v>
      </c>
      <c r="R40" s="296" t="s">
        <v>436</v>
      </c>
      <c r="S40" s="296" t="s">
        <v>436</v>
      </c>
      <c r="T40" s="296" t="s">
        <v>436</v>
      </c>
      <c r="U40" s="296" t="s">
        <v>436</v>
      </c>
      <c r="V40" s="398"/>
      <c r="W40" s="379"/>
    </row>
    <row r="41" spans="1:29" s="283" customFormat="1" ht="25.5" x14ac:dyDescent="0.25">
      <c r="A41" s="418" t="s">
        <v>1000</v>
      </c>
      <c r="B41" s="425" t="s">
        <v>1060</v>
      </c>
      <c r="C41" s="448" t="s">
        <v>906</v>
      </c>
      <c r="D41" s="408" t="s">
        <v>436</v>
      </c>
      <c r="E41" s="296" t="s">
        <v>436</v>
      </c>
      <c r="F41" s="296" t="s">
        <v>436</v>
      </c>
      <c r="G41" s="585" t="s">
        <v>436</v>
      </c>
      <c r="H41" s="586" t="s">
        <v>436</v>
      </c>
      <c r="I41" s="408" t="s">
        <v>436</v>
      </c>
      <c r="J41" s="296" t="s">
        <v>436</v>
      </c>
      <c r="K41" s="296" t="s">
        <v>436</v>
      </c>
      <c r="L41" s="296" t="s">
        <v>436</v>
      </c>
      <c r="M41" s="296" t="s">
        <v>436</v>
      </c>
      <c r="N41" s="296" t="s">
        <v>436</v>
      </c>
      <c r="O41" s="296" t="s">
        <v>436</v>
      </c>
      <c r="P41" s="296" t="s">
        <v>436</v>
      </c>
      <c r="Q41" s="296" t="s">
        <v>436</v>
      </c>
      <c r="R41" s="296" t="s">
        <v>436</v>
      </c>
      <c r="S41" s="296" t="s">
        <v>436</v>
      </c>
      <c r="T41" s="296" t="s">
        <v>436</v>
      </c>
      <c r="U41" s="296" t="s">
        <v>436</v>
      </c>
      <c r="V41" s="398"/>
      <c r="W41" s="379"/>
    </row>
    <row r="42" spans="1:29" s="283" customFormat="1" ht="25.5" x14ac:dyDescent="0.25">
      <c r="A42" s="418" t="s">
        <v>1005</v>
      </c>
      <c r="B42" s="425" t="s">
        <v>1045</v>
      </c>
      <c r="C42" s="448" t="s">
        <v>906</v>
      </c>
      <c r="D42" s="408" t="s">
        <v>436</v>
      </c>
      <c r="E42" s="296" t="s">
        <v>436</v>
      </c>
      <c r="F42" s="296" t="s">
        <v>436</v>
      </c>
      <c r="G42" s="585" t="s">
        <v>436</v>
      </c>
      <c r="H42" s="586" t="s">
        <v>436</v>
      </c>
      <c r="I42" s="408" t="s">
        <v>436</v>
      </c>
      <c r="J42" s="296" t="s">
        <v>436</v>
      </c>
      <c r="K42" s="296" t="s">
        <v>436</v>
      </c>
      <c r="L42" s="296" t="s">
        <v>436</v>
      </c>
      <c r="M42" s="296" t="s">
        <v>436</v>
      </c>
      <c r="N42" s="296" t="s">
        <v>436</v>
      </c>
      <c r="O42" s="296" t="s">
        <v>436</v>
      </c>
      <c r="P42" s="296" t="s">
        <v>436</v>
      </c>
      <c r="Q42" s="296" t="s">
        <v>436</v>
      </c>
      <c r="R42" s="296" t="s">
        <v>436</v>
      </c>
      <c r="S42" s="296" t="s">
        <v>436</v>
      </c>
      <c r="T42" s="296" t="s">
        <v>436</v>
      </c>
      <c r="U42" s="296" t="s">
        <v>436</v>
      </c>
      <c r="V42" s="398"/>
      <c r="W42" s="379"/>
    </row>
    <row r="43" spans="1:29" s="283" customFormat="1" x14ac:dyDescent="0.25">
      <c r="A43" s="418" t="s">
        <v>170</v>
      </c>
      <c r="B43" s="420" t="s">
        <v>96</v>
      </c>
      <c r="C43" s="448" t="s">
        <v>906</v>
      </c>
      <c r="D43" s="408" t="s">
        <v>436</v>
      </c>
      <c r="E43" s="296" t="s">
        <v>436</v>
      </c>
      <c r="F43" s="296" t="s">
        <v>436</v>
      </c>
      <c r="G43" s="585" t="s">
        <v>436</v>
      </c>
      <c r="H43" s="586" t="s">
        <v>436</v>
      </c>
      <c r="I43" s="408" t="s">
        <v>436</v>
      </c>
      <c r="J43" s="296" t="s">
        <v>436</v>
      </c>
      <c r="K43" s="296" t="s">
        <v>436</v>
      </c>
      <c r="L43" s="296" t="s">
        <v>436</v>
      </c>
      <c r="M43" s="296" t="s">
        <v>436</v>
      </c>
      <c r="N43" s="296" t="s">
        <v>436</v>
      </c>
      <c r="O43" s="296" t="s">
        <v>436</v>
      </c>
      <c r="P43" s="296" t="s">
        <v>436</v>
      </c>
      <c r="Q43" s="296" t="s">
        <v>436</v>
      </c>
      <c r="R43" s="296" t="s">
        <v>436</v>
      </c>
      <c r="S43" s="296" t="s">
        <v>436</v>
      </c>
      <c r="T43" s="296" t="s">
        <v>436</v>
      </c>
      <c r="U43" s="296" t="s">
        <v>436</v>
      </c>
      <c r="V43" s="398"/>
      <c r="W43" s="379"/>
    </row>
    <row r="44" spans="1:29" s="283" customFormat="1" x14ac:dyDescent="0.25">
      <c r="A44" s="418" t="s">
        <v>176</v>
      </c>
      <c r="B44" s="420" t="s">
        <v>1105</v>
      </c>
      <c r="C44" s="448" t="s">
        <v>906</v>
      </c>
      <c r="D44" s="409">
        <v>1583.81</v>
      </c>
      <c r="E44" s="302">
        <v>1576.39</v>
      </c>
      <c r="F44" s="305">
        <v>1743.45</v>
      </c>
      <c r="G44" s="600">
        <v>1767.17</v>
      </c>
      <c r="H44" s="626">
        <v>1767.5530000000001</v>
      </c>
      <c r="I44" s="305">
        <v>1901.9821151520005</v>
      </c>
      <c r="J44" s="303">
        <v>1925.92893</v>
      </c>
      <c r="K44" s="303"/>
      <c r="L44" s="305">
        <v>1911.5464144600003</v>
      </c>
      <c r="M44" s="303"/>
      <c r="N44" s="303"/>
      <c r="O44" s="305">
        <v>1985.8910560803995</v>
      </c>
      <c r="P44" s="303"/>
      <c r="Q44" s="303"/>
      <c r="R44" s="305">
        <v>2063.1691862664566</v>
      </c>
      <c r="S44" s="303"/>
      <c r="T44" s="303"/>
      <c r="U44" s="303">
        <v>9569.1907508068562</v>
      </c>
      <c r="V44" s="400"/>
      <c r="W44" s="380"/>
    </row>
    <row r="45" spans="1:29" s="283" customFormat="1" x14ac:dyDescent="0.25">
      <c r="A45" s="418" t="s">
        <v>186</v>
      </c>
      <c r="B45" s="420" t="s">
        <v>97</v>
      </c>
      <c r="C45" s="448" t="s">
        <v>906</v>
      </c>
      <c r="D45" s="408" t="s">
        <v>436</v>
      </c>
      <c r="E45" s="296" t="s">
        <v>436</v>
      </c>
      <c r="F45" s="296" t="s">
        <v>436</v>
      </c>
      <c r="G45" s="585" t="s">
        <v>436</v>
      </c>
      <c r="H45" s="586" t="s">
        <v>436</v>
      </c>
      <c r="I45" s="296" t="s">
        <v>436</v>
      </c>
      <c r="J45" s="296" t="s">
        <v>436</v>
      </c>
      <c r="K45" s="296" t="s">
        <v>436</v>
      </c>
      <c r="L45" s="296" t="s">
        <v>436</v>
      </c>
      <c r="M45" s="296" t="s">
        <v>436</v>
      </c>
      <c r="N45" s="296" t="s">
        <v>436</v>
      </c>
      <c r="O45" s="296" t="s">
        <v>436</v>
      </c>
      <c r="P45" s="296" t="s">
        <v>436</v>
      </c>
      <c r="Q45" s="296" t="s">
        <v>436</v>
      </c>
      <c r="R45" s="296" t="s">
        <v>436</v>
      </c>
      <c r="S45" s="296" t="s">
        <v>436</v>
      </c>
      <c r="T45" s="296" t="s">
        <v>436</v>
      </c>
      <c r="U45" s="296" t="s">
        <v>436</v>
      </c>
      <c r="V45" s="398"/>
      <c r="W45" s="379"/>
    </row>
    <row r="46" spans="1:29" s="283" customFormat="1" x14ac:dyDescent="0.25">
      <c r="A46" s="418" t="s">
        <v>187</v>
      </c>
      <c r="B46" s="420" t="s">
        <v>1106</v>
      </c>
      <c r="C46" s="448" t="s">
        <v>906</v>
      </c>
      <c r="D46" s="409">
        <v>58.96</v>
      </c>
      <c r="E46" s="302">
        <v>17.850000000000001</v>
      </c>
      <c r="F46" s="305">
        <v>41.72</v>
      </c>
      <c r="G46" s="585">
        <v>50.772210000000001</v>
      </c>
      <c r="H46" s="586">
        <v>52.719000000000001</v>
      </c>
      <c r="I46" s="303">
        <v>37.780287999999999</v>
      </c>
      <c r="J46" s="303">
        <v>43.501010000000001</v>
      </c>
      <c r="K46" s="303"/>
      <c r="L46" s="303">
        <v>37.746055360000007</v>
      </c>
      <c r="M46" s="303"/>
      <c r="N46" s="303"/>
      <c r="O46" s="303">
        <v>39.255897574400009</v>
      </c>
      <c r="P46" s="303"/>
      <c r="Q46" s="303"/>
      <c r="R46" s="303">
        <v>40.826133477376011</v>
      </c>
      <c r="S46" s="303"/>
      <c r="T46" s="303"/>
      <c r="U46" s="303">
        <v>189.02072041177604</v>
      </c>
      <c r="V46" s="398"/>
      <c r="W46" s="379"/>
    </row>
    <row r="47" spans="1:29" s="283" customFormat="1" x14ac:dyDescent="0.25">
      <c r="A47" s="418" t="s">
        <v>188</v>
      </c>
      <c r="B47" s="420" t="s">
        <v>1107</v>
      </c>
      <c r="C47" s="448" t="s">
        <v>906</v>
      </c>
      <c r="D47" s="408" t="s">
        <v>436</v>
      </c>
      <c r="E47" s="296" t="s">
        <v>436</v>
      </c>
      <c r="F47" s="296" t="s">
        <v>436</v>
      </c>
      <c r="G47" s="585" t="s">
        <v>436</v>
      </c>
      <c r="H47" s="586" t="s">
        <v>436</v>
      </c>
      <c r="I47" s="296" t="s">
        <v>436</v>
      </c>
      <c r="J47" s="296" t="s">
        <v>436</v>
      </c>
      <c r="K47" s="296" t="s">
        <v>436</v>
      </c>
      <c r="L47" s="296" t="s">
        <v>436</v>
      </c>
      <c r="M47" s="296" t="s">
        <v>436</v>
      </c>
      <c r="N47" s="296" t="s">
        <v>436</v>
      </c>
      <c r="O47" s="296" t="s">
        <v>436</v>
      </c>
      <c r="P47" s="296" t="s">
        <v>436</v>
      </c>
      <c r="Q47" s="296" t="s">
        <v>436</v>
      </c>
      <c r="R47" s="296" t="s">
        <v>436</v>
      </c>
      <c r="S47" s="296" t="s">
        <v>436</v>
      </c>
      <c r="T47" s="296" t="s">
        <v>436</v>
      </c>
      <c r="U47" s="296" t="s">
        <v>436</v>
      </c>
      <c r="V47" s="398"/>
      <c r="W47" s="379"/>
    </row>
    <row r="48" spans="1:29" s="283" customFormat="1" x14ac:dyDescent="0.25">
      <c r="A48" s="418" t="s">
        <v>189</v>
      </c>
      <c r="B48" s="420" t="s">
        <v>104</v>
      </c>
      <c r="C48" s="448" t="s">
        <v>906</v>
      </c>
      <c r="D48" s="408" t="s">
        <v>436</v>
      </c>
      <c r="E48" s="296" t="s">
        <v>436</v>
      </c>
      <c r="F48" s="296" t="s">
        <v>436</v>
      </c>
      <c r="G48" s="585" t="s">
        <v>436</v>
      </c>
      <c r="H48" s="586" t="s">
        <v>436</v>
      </c>
      <c r="I48" s="296" t="s">
        <v>436</v>
      </c>
      <c r="J48" s="296" t="s">
        <v>436</v>
      </c>
      <c r="K48" s="296" t="s">
        <v>436</v>
      </c>
      <c r="L48" s="296" t="s">
        <v>436</v>
      </c>
      <c r="M48" s="296" t="s">
        <v>436</v>
      </c>
      <c r="N48" s="296" t="s">
        <v>436</v>
      </c>
      <c r="O48" s="296" t="s">
        <v>436</v>
      </c>
      <c r="P48" s="296" t="s">
        <v>436</v>
      </c>
      <c r="Q48" s="296" t="s">
        <v>436</v>
      </c>
      <c r="R48" s="296" t="s">
        <v>436</v>
      </c>
      <c r="S48" s="296" t="s">
        <v>436</v>
      </c>
      <c r="T48" s="296" t="s">
        <v>436</v>
      </c>
      <c r="U48" s="296" t="s">
        <v>436</v>
      </c>
      <c r="V48" s="398"/>
      <c r="W48" s="379"/>
    </row>
    <row r="49" spans="1:29" s="283" customFormat="1" x14ac:dyDescent="0.25">
      <c r="A49" s="418" t="s">
        <v>190</v>
      </c>
      <c r="B49" s="421" t="s">
        <v>976</v>
      </c>
      <c r="C49" s="448" t="s">
        <v>906</v>
      </c>
      <c r="D49" s="408" t="s">
        <v>436</v>
      </c>
      <c r="E49" s="296" t="s">
        <v>436</v>
      </c>
      <c r="F49" s="296" t="s">
        <v>436</v>
      </c>
      <c r="G49" s="585" t="s">
        <v>436</v>
      </c>
      <c r="H49" s="586" t="s">
        <v>436</v>
      </c>
      <c r="I49" s="296" t="s">
        <v>436</v>
      </c>
      <c r="J49" s="296" t="s">
        <v>436</v>
      </c>
      <c r="K49" s="296" t="s">
        <v>436</v>
      </c>
      <c r="L49" s="296" t="s">
        <v>436</v>
      </c>
      <c r="M49" s="296" t="s">
        <v>436</v>
      </c>
      <c r="N49" s="296" t="s">
        <v>436</v>
      </c>
      <c r="O49" s="296" t="s">
        <v>436</v>
      </c>
      <c r="P49" s="296" t="s">
        <v>436</v>
      </c>
      <c r="Q49" s="296" t="s">
        <v>436</v>
      </c>
      <c r="R49" s="296" t="s">
        <v>436</v>
      </c>
      <c r="S49" s="296" t="s">
        <v>436</v>
      </c>
      <c r="T49" s="296" t="s">
        <v>436</v>
      </c>
      <c r="U49" s="296" t="s">
        <v>436</v>
      </c>
      <c r="V49" s="398"/>
      <c r="W49" s="379"/>
    </row>
    <row r="50" spans="1:29" s="283" customFormat="1" x14ac:dyDescent="0.25">
      <c r="A50" s="418" t="s">
        <v>22</v>
      </c>
      <c r="B50" s="425" t="s">
        <v>800</v>
      </c>
      <c r="C50" s="448" t="s">
        <v>906</v>
      </c>
      <c r="D50" s="408" t="s">
        <v>436</v>
      </c>
      <c r="E50" s="296" t="s">
        <v>436</v>
      </c>
      <c r="F50" s="296" t="s">
        <v>436</v>
      </c>
      <c r="G50" s="585" t="s">
        <v>436</v>
      </c>
      <c r="H50" s="586" t="s">
        <v>436</v>
      </c>
      <c r="I50" s="296" t="s">
        <v>436</v>
      </c>
      <c r="J50" s="296" t="s">
        <v>436</v>
      </c>
      <c r="K50" s="296" t="s">
        <v>436</v>
      </c>
      <c r="L50" s="296" t="s">
        <v>436</v>
      </c>
      <c r="M50" s="296" t="s">
        <v>436</v>
      </c>
      <c r="N50" s="296" t="s">
        <v>436</v>
      </c>
      <c r="O50" s="296" t="s">
        <v>436</v>
      </c>
      <c r="P50" s="296" t="s">
        <v>436</v>
      </c>
      <c r="Q50" s="296" t="s">
        <v>436</v>
      </c>
      <c r="R50" s="296" t="s">
        <v>436</v>
      </c>
      <c r="S50" s="296" t="s">
        <v>436</v>
      </c>
      <c r="T50" s="296" t="s">
        <v>436</v>
      </c>
      <c r="U50" s="296" t="s">
        <v>436</v>
      </c>
      <c r="V50" s="398"/>
      <c r="W50" s="379"/>
    </row>
    <row r="51" spans="1:29" s="283" customFormat="1" x14ac:dyDescent="0.25">
      <c r="A51" s="418" t="s">
        <v>23</v>
      </c>
      <c r="B51" s="425" t="s">
        <v>788</v>
      </c>
      <c r="C51" s="448" t="s">
        <v>906</v>
      </c>
      <c r="D51" s="408" t="s">
        <v>436</v>
      </c>
      <c r="E51" s="296" t="s">
        <v>436</v>
      </c>
      <c r="F51" s="296" t="s">
        <v>436</v>
      </c>
      <c r="G51" s="585" t="s">
        <v>436</v>
      </c>
      <c r="H51" s="586" t="s">
        <v>436</v>
      </c>
      <c r="I51" s="296" t="s">
        <v>436</v>
      </c>
      <c r="J51" s="296" t="s">
        <v>436</v>
      </c>
      <c r="K51" s="296" t="s">
        <v>436</v>
      </c>
      <c r="L51" s="296" t="s">
        <v>436</v>
      </c>
      <c r="M51" s="296" t="s">
        <v>436</v>
      </c>
      <c r="N51" s="296" t="s">
        <v>436</v>
      </c>
      <c r="O51" s="296" t="s">
        <v>436</v>
      </c>
      <c r="P51" s="296" t="s">
        <v>436</v>
      </c>
      <c r="Q51" s="296" t="s">
        <v>436</v>
      </c>
      <c r="R51" s="296" t="s">
        <v>436</v>
      </c>
      <c r="S51" s="296" t="s">
        <v>436</v>
      </c>
      <c r="T51" s="296" t="s">
        <v>436</v>
      </c>
      <c r="U51" s="296" t="s">
        <v>436</v>
      </c>
      <c r="V51" s="398"/>
      <c r="W51" s="379"/>
    </row>
    <row r="52" spans="1:29" s="283" customFormat="1" ht="16.5" thickBot="1" x14ac:dyDescent="0.3">
      <c r="A52" s="418" t="s">
        <v>191</v>
      </c>
      <c r="B52" s="423" t="s">
        <v>1108</v>
      </c>
      <c r="C52" s="449" t="s">
        <v>906</v>
      </c>
      <c r="D52" s="409">
        <v>17.82</v>
      </c>
      <c r="E52" s="302">
        <v>64.81</v>
      </c>
      <c r="F52" s="305">
        <v>186.91</v>
      </c>
      <c r="G52" s="666">
        <v>163.381</v>
      </c>
      <c r="H52" s="586">
        <v>135.49588</v>
      </c>
      <c r="I52" s="303">
        <v>101.15880319999999</v>
      </c>
      <c r="J52" s="303">
        <v>159.70847000000001</v>
      </c>
      <c r="K52" s="303"/>
      <c r="L52" s="303">
        <v>177.912384</v>
      </c>
      <c r="M52" s="303"/>
      <c r="N52" s="303"/>
      <c r="O52" s="303">
        <v>185.02887936000002</v>
      </c>
      <c r="P52" s="303"/>
      <c r="Q52" s="303"/>
      <c r="R52" s="303">
        <v>192.43003453440002</v>
      </c>
      <c r="S52" s="303"/>
      <c r="T52" s="303"/>
      <c r="U52" s="303">
        <v>890.9308978944</v>
      </c>
      <c r="V52" s="398"/>
      <c r="W52" s="379"/>
      <c r="Y52" s="554"/>
    </row>
    <row r="53" spans="1:29" s="283" customFormat="1" x14ac:dyDescent="0.25">
      <c r="A53" s="426" t="s">
        <v>998</v>
      </c>
      <c r="B53" s="427" t="s">
        <v>59</v>
      </c>
      <c r="C53" s="532" t="s">
        <v>906</v>
      </c>
      <c r="D53" s="535">
        <v>539.86</v>
      </c>
      <c r="E53" s="340">
        <v>555.46999999999991</v>
      </c>
      <c r="F53" s="340">
        <v>759.5</v>
      </c>
      <c r="G53" s="624">
        <v>875.19179999999994</v>
      </c>
      <c r="H53" s="603">
        <v>689.35946999999987</v>
      </c>
      <c r="I53" s="624">
        <v>921.87112480000019</v>
      </c>
      <c r="J53" s="340">
        <v>996.48604999999998</v>
      </c>
      <c r="K53" s="340">
        <v>0</v>
      </c>
      <c r="L53" s="340">
        <v>933.05700384000011</v>
      </c>
      <c r="M53" s="340">
        <v>0</v>
      </c>
      <c r="N53" s="340">
        <v>0</v>
      </c>
      <c r="O53" s="340">
        <v>970.37928399360021</v>
      </c>
      <c r="P53" s="340">
        <v>0</v>
      </c>
      <c r="Q53" s="340">
        <v>0</v>
      </c>
      <c r="R53" s="340">
        <v>1009.1944553533442</v>
      </c>
      <c r="S53" s="340">
        <v>0</v>
      </c>
      <c r="T53" s="340">
        <v>0</v>
      </c>
      <c r="U53" s="340">
        <v>4672.4645891869441</v>
      </c>
      <c r="V53" s="401"/>
      <c r="W53" s="544"/>
      <c r="Y53" s="554"/>
      <c r="Z53" s="554"/>
      <c r="AA53" s="554"/>
      <c r="AB53" s="554"/>
      <c r="AC53" s="554"/>
    </row>
    <row r="54" spans="1:29" s="283" customFormat="1" x14ac:dyDescent="0.25">
      <c r="A54" s="418" t="s">
        <v>999</v>
      </c>
      <c r="B54" s="425" t="s">
        <v>1095</v>
      </c>
      <c r="C54" s="448" t="s">
        <v>906</v>
      </c>
      <c r="D54" s="408" t="s">
        <v>436</v>
      </c>
      <c r="E54" s="296" t="s">
        <v>436</v>
      </c>
      <c r="F54" s="296" t="s">
        <v>436</v>
      </c>
      <c r="G54" s="585" t="s">
        <v>436</v>
      </c>
      <c r="H54" s="586" t="s">
        <v>436</v>
      </c>
      <c r="I54" s="408" t="s">
        <v>436</v>
      </c>
      <c r="J54" s="296" t="s">
        <v>436</v>
      </c>
      <c r="K54" s="296" t="s">
        <v>436</v>
      </c>
      <c r="L54" s="296" t="s">
        <v>436</v>
      </c>
      <c r="M54" s="296" t="s">
        <v>436</v>
      </c>
      <c r="N54" s="296" t="s">
        <v>436</v>
      </c>
      <c r="O54" s="296" t="s">
        <v>436</v>
      </c>
      <c r="P54" s="296" t="s">
        <v>436</v>
      </c>
      <c r="Q54" s="296" t="s">
        <v>436</v>
      </c>
      <c r="R54" s="296" t="s">
        <v>436</v>
      </c>
      <c r="S54" s="296" t="s">
        <v>436</v>
      </c>
      <c r="T54" s="296" t="s">
        <v>436</v>
      </c>
      <c r="U54" s="296" t="s">
        <v>436</v>
      </c>
      <c r="V54" s="398"/>
      <c r="W54" s="379"/>
      <c r="Y54" s="554"/>
      <c r="Z54" s="554"/>
      <c r="AA54" s="554"/>
      <c r="AB54" s="554"/>
      <c r="AC54" s="554"/>
    </row>
    <row r="55" spans="1:29" s="283" customFormat="1" x14ac:dyDescent="0.25">
      <c r="A55" s="418" t="s">
        <v>1000</v>
      </c>
      <c r="B55" s="422" t="s">
        <v>1096</v>
      </c>
      <c r="C55" s="448" t="s">
        <v>906</v>
      </c>
      <c r="D55" s="409">
        <v>411.37</v>
      </c>
      <c r="E55" s="302">
        <v>421.87</v>
      </c>
      <c r="F55" s="305">
        <v>465.93709999999999</v>
      </c>
      <c r="G55" s="600">
        <v>677.86479999999995</v>
      </c>
      <c r="H55" s="586">
        <v>453.72372999999999</v>
      </c>
      <c r="I55" s="303">
        <v>708.26412800000014</v>
      </c>
      <c r="J55" s="302">
        <v>777.78</v>
      </c>
      <c r="K55" s="302"/>
      <c r="L55" s="303">
        <v>733.10593824000011</v>
      </c>
      <c r="M55" s="302"/>
      <c r="N55" s="302"/>
      <c r="O55" s="303">
        <v>762.43017576960017</v>
      </c>
      <c r="P55" s="302"/>
      <c r="Q55" s="302"/>
      <c r="R55" s="303">
        <v>792.92738280038418</v>
      </c>
      <c r="S55" s="302"/>
      <c r="T55" s="302"/>
      <c r="U55" s="303">
        <v>3671.1707028099845</v>
      </c>
      <c r="V55" s="398"/>
      <c r="W55" s="379"/>
    </row>
    <row r="56" spans="1:29" s="283" customFormat="1" x14ac:dyDescent="0.25">
      <c r="A56" s="418" t="s">
        <v>1001</v>
      </c>
      <c r="B56" s="428" t="s">
        <v>802</v>
      </c>
      <c r="C56" s="448" t="s">
        <v>906</v>
      </c>
      <c r="D56" s="529">
        <v>411.37212</v>
      </c>
      <c r="E56" s="302">
        <v>421.87</v>
      </c>
      <c r="F56" s="305">
        <v>465.93709999999999</v>
      </c>
      <c r="G56" s="600">
        <v>677.86479999999995</v>
      </c>
      <c r="H56" s="601">
        <v>453.72372999999999</v>
      </c>
      <c r="I56" s="303">
        <v>708.26412800000014</v>
      </c>
      <c r="J56" s="303">
        <v>777.78</v>
      </c>
      <c r="K56" s="303"/>
      <c r="L56" s="303">
        <v>733.10593824000011</v>
      </c>
      <c r="M56" s="303"/>
      <c r="N56" s="303"/>
      <c r="O56" s="303">
        <v>762.43017576960017</v>
      </c>
      <c r="P56" s="303"/>
      <c r="Q56" s="303"/>
      <c r="R56" s="303">
        <v>792.92738280038418</v>
      </c>
      <c r="S56" s="303"/>
      <c r="T56" s="303"/>
      <c r="U56" s="303">
        <v>3671.1707028099845</v>
      </c>
      <c r="V56" s="400"/>
      <c r="W56" s="380"/>
    </row>
    <row r="57" spans="1:29" s="283" customFormat="1" x14ac:dyDescent="0.25">
      <c r="A57" s="418" t="s">
        <v>1002</v>
      </c>
      <c r="B57" s="429" t="s">
        <v>672</v>
      </c>
      <c r="C57" s="448" t="s">
        <v>906</v>
      </c>
      <c r="D57" s="409">
        <v>411.34</v>
      </c>
      <c r="E57" s="302">
        <v>421.79</v>
      </c>
      <c r="F57" s="305">
        <v>465.738</v>
      </c>
      <c r="G57" s="600">
        <v>677.10765000000004</v>
      </c>
      <c r="H57" s="601">
        <v>453.69067999999999</v>
      </c>
      <c r="I57" s="303">
        <v>708.10188800000003</v>
      </c>
      <c r="J57" s="303">
        <v>777.78</v>
      </c>
      <c r="K57" s="303"/>
      <c r="L57" s="303">
        <v>732.35963423999999</v>
      </c>
      <c r="M57" s="303"/>
      <c r="N57" s="303"/>
      <c r="O57" s="303">
        <v>761.65401960960003</v>
      </c>
      <c r="P57" s="303"/>
      <c r="Q57" s="303"/>
      <c r="R57" s="303">
        <v>792.12018039398401</v>
      </c>
      <c r="S57" s="303"/>
      <c r="T57" s="303"/>
      <c r="U57" s="303">
        <v>3667.4334402435843</v>
      </c>
      <c r="V57" s="400"/>
      <c r="W57" s="380"/>
    </row>
    <row r="58" spans="1:29" s="283" customFormat="1" x14ac:dyDescent="0.25">
      <c r="A58" s="418" t="s">
        <v>1003</v>
      </c>
      <c r="B58" s="429" t="s">
        <v>801</v>
      </c>
      <c r="C58" s="448" t="s">
        <v>906</v>
      </c>
      <c r="D58" s="408" t="s">
        <v>436</v>
      </c>
      <c r="E58" s="296" t="s">
        <v>436</v>
      </c>
      <c r="F58" s="296" t="s">
        <v>436</v>
      </c>
      <c r="G58" s="585" t="s">
        <v>436</v>
      </c>
      <c r="H58" s="586" t="s">
        <v>436</v>
      </c>
      <c r="I58" s="296" t="s">
        <v>436</v>
      </c>
      <c r="J58" s="296" t="s">
        <v>436</v>
      </c>
      <c r="K58" s="296" t="s">
        <v>436</v>
      </c>
      <c r="L58" s="296" t="s">
        <v>436</v>
      </c>
      <c r="M58" s="296" t="s">
        <v>436</v>
      </c>
      <c r="N58" s="296" t="s">
        <v>436</v>
      </c>
      <c r="O58" s="296" t="s">
        <v>436</v>
      </c>
      <c r="P58" s="296" t="s">
        <v>436</v>
      </c>
      <c r="Q58" s="296" t="s">
        <v>436</v>
      </c>
      <c r="R58" s="296" t="s">
        <v>436</v>
      </c>
      <c r="S58" s="296" t="s">
        <v>436</v>
      </c>
      <c r="T58" s="296" t="s">
        <v>436</v>
      </c>
      <c r="U58" s="296" t="s">
        <v>436</v>
      </c>
      <c r="V58" s="398"/>
      <c r="W58" s="379"/>
    </row>
    <row r="59" spans="1:29" s="283" customFormat="1" x14ac:dyDescent="0.25">
      <c r="A59" s="418" t="s">
        <v>1004</v>
      </c>
      <c r="B59" s="428" t="s">
        <v>762</v>
      </c>
      <c r="C59" s="448" t="s">
        <v>906</v>
      </c>
      <c r="D59" s="408" t="s">
        <v>436</v>
      </c>
      <c r="E59" s="296" t="s">
        <v>436</v>
      </c>
      <c r="F59" s="296" t="s">
        <v>436</v>
      </c>
      <c r="G59" s="585" t="s">
        <v>436</v>
      </c>
      <c r="H59" s="586" t="s">
        <v>436</v>
      </c>
      <c r="I59" s="296" t="s">
        <v>436</v>
      </c>
      <c r="J59" s="296" t="s">
        <v>436</v>
      </c>
      <c r="K59" s="296" t="s">
        <v>436</v>
      </c>
      <c r="L59" s="296" t="s">
        <v>436</v>
      </c>
      <c r="M59" s="296" t="s">
        <v>436</v>
      </c>
      <c r="N59" s="296" t="s">
        <v>436</v>
      </c>
      <c r="O59" s="296" t="s">
        <v>436</v>
      </c>
      <c r="P59" s="296" t="s">
        <v>436</v>
      </c>
      <c r="Q59" s="296" t="s">
        <v>436</v>
      </c>
      <c r="R59" s="296" t="s">
        <v>436</v>
      </c>
      <c r="S59" s="296" t="s">
        <v>436</v>
      </c>
      <c r="T59" s="296" t="s">
        <v>436</v>
      </c>
      <c r="U59" s="296" t="s">
        <v>436</v>
      </c>
      <c r="V59" s="398"/>
      <c r="W59" s="379"/>
    </row>
    <row r="60" spans="1:29" s="283" customFormat="1" x14ac:dyDescent="0.25">
      <c r="A60" s="418" t="s">
        <v>1005</v>
      </c>
      <c r="B60" s="422" t="s">
        <v>1097</v>
      </c>
      <c r="C60" s="448" t="s">
        <v>906</v>
      </c>
      <c r="D60" s="409">
        <v>101.81</v>
      </c>
      <c r="E60" s="302">
        <v>110.43</v>
      </c>
      <c r="F60" s="302">
        <v>259.63</v>
      </c>
      <c r="G60" s="600">
        <v>164.44399999999999</v>
      </c>
      <c r="H60" s="601">
        <v>202.50792999999999</v>
      </c>
      <c r="I60" s="303">
        <v>182.69486879999999</v>
      </c>
      <c r="J60" s="303">
        <v>184.47955999999999</v>
      </c>
      <c r="K60" s="303"/>
      <c r="L60" s="303">
        <v>163.1658496</v>
      </c>
      <c r="M60" s="303"/>
      <c r="N60" s="303"/>
      <c r="O60" s="303">
        <v>169.692483584</v>
      </c>
      <c r="P60" s="303"/>
      <c r="Q60" s="303"/>
      <c r="R60" s="303">
        <v>176.48018292736</v>
      </c>
      <c r="S60" s="303"/>
      <c r="T60" s="303"/>
      <c r="U60" s="303">
        <v>817.08475611135998</v>
      </c>
      <c r="V60" s="400"/>
      <c r="W60" s="380"/>
    </row>
    <row r="61" spans="1:29" s="283" customFormat="1" ht="16.5" thickBot="1" x14ac:dyDescent="0.3">
      <c r="A61" s="418" t="s">
        <v>1006</v>
      </c>
      <c r="B61" s="430" t="s">
        <v>1098</v>
      </c>
      <c r="C61" s="449" t="s">
        <v>906</v>
      </c>
      <c r="D61" s="409">
        <v>26.68</v>
      </c>
      <c r="E61" s="302">
        <v>23.17</v>
      </c>
      <c r="F61" s="302">
        <v>33.93</v>
      </c>
      <c r="G61" s="600">
        <v>32.883000000000003</v>
      </c>
      <c r="H61" s="601">
        <v>33.127809999999997</v>
      </c>
      <c r="I61" s="303">
        <v>30.912127999999999</v>
      </c>
      <c r="J61" s="303">
        <v>34.226489999999998</v>
      </c>
      <c r="K61" s="303"/>
      <c r="L61" s="303">
        <v>36.785215999999998</v>
      </c>
      <c r="M61" s="303"/>
      <c r="N61" s="303"/>
      <c r="O61" s="303">
        <v>38.256624639999998</v>
      </c>
      <c r="P61" s="303"/>
      <c r="Q61" s="303"/>
      <c r="R61" s="303">
        <v>39.786889625599997</v>
      </c>
      <c r="S61" s="303"/>
      <c r="T61" s="303"/>
      <c r="U61" s="303">
        <v>184.20913026559998</v>
      </c>
      <c r="V61" s="400"/>
      <c r="W61" s="380"/>
    </row>
    <row r="62" spans="1:29" s="283" customFormat="1" x14ac:dyDescent="0.25">
      <c r="A62" s="426" t="s">
        <v>1007</v>
      </c>
      <c r="B62" s="563" t="s">
        <v>60</v>
      </c>
      <c r="C62" s="532" t="s">
        <v>906</v>
      </c>
      <c r="D62" s="534">
        <v>8.66</v>
      </c>
      <c r="E62" s="341">
        <v>8.44</v>
      </c>
      <c r="F62" s="341">
        <v>8.35</v>
      </c>
      <c r="G62" s="602">
        <v>8.7793200000000002</v>
      </c>
      <c r="H62" s="603">
        <v>11.50362</v>
      </c>
      <c r="I62" s="528">
        <v>11.919232000000001</v>
      </c>
      <c r="J62" s="342">
        <v>9.0618499999999997</v>
      </c>
      <c r="K62" s="342"/>
      <c r="L62" s="342">
        <v>9.417274879999999</v>
      </c>
      <c r="M62" s="342"/>
      <c r="N62" s="342"/>
      <c r="O62" s="342">
        <v>9.7939658751999996</v>
      </c>
      <c r="P62" s="342"/>
      <c r="Q62" s="342"/>
      <c r="R62" s="342">
        <v>10.185724510208001</v>
      </c>
      <c r="S62" s="340"/>
      <c r="T62" s="340"/>
      <c r="U62" s="340">
        <v>47.158837265407996</v>
      </c>
      <c r="V62" s="401"/>
      <c r="W62" s="544"/>
    </row>
    <row r="63" spans="1:29" s="283" customFormat="1" ht="25.5" x14ac:dyDescent="0.25">
      <c r="A63" s="418" t="s">
        <v>1008</v>
      </c>
      <c r="B63" s="425" t="s">
        <v>890</v>
      </c>
      <c r="C63" s="448" t="s">
        <v>906</v>
      </c>
      <c r="D63" s="408" t="s">
        <v>436</v>
      </c>
      <c r="E63" s="296" t="s">
        <v>436</v>
      </c>
      <c r="F63" s="296" t="s">
        <v>436</v>
      </c>
      <c r="G63" s="585" t="s">
        <v>436</v>
      </c>
      <c r="H63" s="586" t="s">
        <v>436</v>
      </c>
      <c r="I63" s="408" t="s">
        <v>436</v>
      </c>
      <c r="J63" s="296"/>
      <c r="K63" s="296" t="s">
        <v>436</v>
      </c>
      <c r="L63" s="296" t="s">
        <v>436</v>
      </c>
      <c r="M63" s="296" t="s">
        <v>436</v>
      </c>
      <c r="N63" s="296" t="s">
        <v>436</v>
      </c>
      <c r="O63" s="296" t="s">
        <v>436</v>
      </c>
      <c r="P63" s="296" t="s">
        <v>436</v>
      </c>
      <c r="Q63" s="296" t="s">
        <v>436</v>
      </c>
      <c r="R63" s="296" t="s">
        <v>436</v>
      </c>
      <c r="S63" s="296" t="s">
        <v>436</v>
      </c>
      <c r="T63" s="296" t="s">
        <v>436</v>
      </c>
      <c r="U63" s="296" t="s">
        <v>436</v>
      </c>
      <c r="V63" s="398"/>
      <c r="W63" s="379"/>
    </row>
    <row r="64" spans="1:29" s="283" customFormat="1" x14ac:dyDescent="0.25">
      <c r="A64" s="418" t="s">
        <v>1009</v>
      </c>
      <c r="B64" s="425" t="s">
        <v>892</v>
      </c>
      <c r="C64" s="448" t="s">
        <v>906</v>
      </c>
      <c r="D64" s="408" t="s">
        <v>436</v>
      </c>
      <c r="E64" s="296" t="s">
        <v>436</v>
      </c>
      <c r="F64" s="296" t="s">
        <v>436</v>
      </c>
      <c r="G64" s="585" t="s">
        <v>436</v>
      </c>
      <c r="H64" s="586" t="s">
        <v>436</v>
      </c>
      <c r="I64" s="408" t="s">
        <v>436</v>
      </c>
      <c r="J64" s="296"/>
      <c r="K64" s="296" t="s">
        <v>436</v>
      </c>
      <c r="L64" s="296" t="s">
        <v>436</v>
      </c>
      <c r="M64" s="296" t="s">
        <v>436</v>
      </c>
      <c r="N64" s="296" t="s">
        <v>436</v>
      </c>
      <c r="O64" s="296" t="s">
        <v>436</v>
      </c>
      <c r="P64" s="296" t="s">
        <v>436</v>
      </c>
      <c r="Q64" s="296" t="s">
        <v>436</v>
      </c>
      <c r="R64" s="296" t="s">
        <v>436</v>
      </c>
      <c r="S64" s="296" t="s">
        <v>436</v>
      </c>
      <c r="T64" s="296" t="s">
        <v>436</v>
      </c>
      <c r="U64" s="296" t="s">
        <v>436</v>
      </c>
      <c r="V64" s="398"/>
      <c r="W64" s="379"/>
    </row>
    <row r="65" spans="1:23" s="283" customFormat="1" x14ac:dyDescent="0.25">
      <c r="A65" s="418" t="s">
        <v>1010</v>
      </c>
      <c r="B65" s="422" t="s">
        <v>98</v>
      </c>
      <c r="C65" s="448" t="s">
        <v>906</v>
      </c>
      <c r="D65" s="408" t="s">
        <v>436</v>
      </c>
      <c r="E65" s="296" t="s">
        <v>436</v>
      </c>
      <c r="F65" s="296" t="s">
        <v>436</v>
      </c>
      <c r="G65" s="585" t="s">
        <v>436</v>
      </c>
      <c r="H65" s="586" t="s">
        <v>436</v>
      </c>
      <c r="I65" s="408" t="s">
        <v>436</v>
      </c>
      <c r="J65" s="296" t="s">
        <v>436</v>
      </c>
      <c r="K65" s="296" t="s">
        <v>436</v>
      </c>
      <c r="L65" s="296" t="s">
        <v>436</v>
      </c>
      <c r="M65" s="296" t="s">
        <v>436</v>
      </c>
      <c r="N65" s="296" t="s">
        <v>436</v>
      </c>
      <c r="O65" s="296" t="s">
        <v>436</v>
      </c>
      <c r="P65" s="296" t="s">
        <v>436</v>
      </c>
      <c r="Q65" s="296" t="s">
        <v>436</v>
      </c>
      <c r="R65" s="296" t="s">
        <v>436</v>
      </c>
      <c r="S65" s="296" t="s">
        <v>436</v>
      </c>
      <c r="T65" s="296" t="s">
        <v>436</v>
      </c>
      <c r="U65" s="296" t="s">
        <v>436</v>
      </c>
      <c r="V65" s="398"/>
      <c r="W65" s="379"/>
    </row>
    <row r="66" spans="1:23" s="283" customFormat="1" x14ac:dyDescent="0.25">
      <c r="A66" s="418" t="s">
        <v>1011</v>
      </c>
      <c r="B66" s="422" t="s">
        <v>118</v>
      </c>
      <c r="C66" s="448" t="s">
        <v>906</v>
      </c>
      <c r="D66" s="408" t="s">
        <v>436</v>
      </c>
      <c r="E66" s="296" t="s">
        <v>436</v>
      </c>
      <c r="F66" s="296" t="s">
        <v>436</v>
      </c>
      <c r="G66" s="585" t="s">
        <v>436</v>
      </c>
      <c r="H66" s="586" t="s">
        <v>436</v>
      </c>
      <c r="I66" s="408" t="s">
        <v>436</v>
      </c>
      <c r="J66" s="296" t="s">
        <v>436</v>
      </c>
      <c r="K66" s="296" t="s">
        <v>436</v>
      </c>
      <c r="L66" s="296" t="s">
        <v>436</v>
      </c>
      <c r="M66" s="296" t="s">
        <v>436</v>
      </c>
      <c r="N66" s="296" t="s">
        <v>436</v>
      </c>
      <c r="O66" s="296" t="s">
        <v>436</v>
      </c>
      <c r="P66" s="296" t="s">
        <v>436</v>
      </c>
      <c r="Q66" s="296" t="s">
        <v>436</v>
      </c>
      <c r="R66" s="296" t="s">
        <v>436</v>
      </c>
      <c r="S66" s="296" t="s">
        <v>436</v>
      </c>
      <c r="T66" s="296" t="s">
        <v>436</v>
      </c>
      <c r="U66" s="296" t="s">
        <v>436</v>
      </c>
      <c r="V66" s="398"/>
      <c r="W66" s="379"/>
    </row>
    <row r="67" spans="1:23" s="283" customFormat="1" ht="16.5" thickBot="1" x14ac:dyDescent="0.3">
      <c r="A67" s="418" t="s">
        <v>1012</v>
      </c>
      <c r="B67" s="430" t="s">
        <v>673</v>
      </c>
      <c r="C67" s="449" t="s">
        <v>906</v>
      </c>
      <c r="D67" s="409">
        <v>8.66</v>
      </c>
      <c r="E67" s="302">
        <v>8.44</v>
      </c>
      <c r="F67" s="302">
        <v>8.35</v>
      </c>
      <c r="G67" s="600">
        <v>8.7793200000000002</v>
      </c>
      <c r="H67" s="601">
        <v>11.50362</v>
      </c>
      <c r="I67" s="303">
        <v>11.919232000000001</v>
      </c>
      <c r="J67" s="303">
        <v>9.0618499999999997</v>
      </c>
      <c r="K67" s="303"/>
      <c r="L67" s="303">
        <v>9.417274879999999</v>
      </c>
      <c r="M67" s="303"/>
      <c r="N67" s="303"/>
      <c r="O67" s="303">
        <v>9.7939658751999996</v>
      </c>
      <c r="P67" s="303"/>
      <c r="Q67" s="303"/>
      <c r="R67" s="303">
        <v>10.185724510208001</v>
      </c>
      <c r="S67" s="303"/>
      <c r="T67" s="303"/>
      <c r="U67" s="303">
        <v>47.158837265407996</v>
      </c>
      <c r="V67" s="400"/>
      <c r="W67" s="380"/>
    </row>
    <row r="68" spans="1:23" s="283" customFormat="1" ht="16.5" thickBot="1" x14ac:dyDescent="0.3">
      <c r="A68" s="426" t="s">
        <v>1013</v>
      </c>
      <c r="B68" s="633" t="s">
        <v>979</v>
      </c>
      <c r="C68" s="533" t="s">
        <v>906</v>
      </c>
      <c r="D68" s="531">
        <v>744.8</v>
      </c>
      <c r="E68" s="342">
        <v>780.06</v>
      </c>
      <c r="F68" s="342">
        <v>852.38</v>
      </c>
      <c r="G68" s="604">
        <v>854.92547000000002</v>
      </c>
      <c r="H68" s="603">
        <v>910.31956000000002</v>
      </c>
      <c r="I68" s="342">
        <v>823.368064</v>
      </c>
      <c r="J68" s="342">
        <v>830.89805999999999</v>
      </c>
      <c r="K68" s="342"/>
      <c r="L68" s="342">
        <v>923.82268160000001</v>
      </c>
      <c r="M68" s="342"/>
      <c r="N68" s="342"/>
      <c r="O68" s="342">
        <v>960.77558886400004</v>
      </c>
      <c r="P68" s="342"/>
      <c r="Q68" s="342"/>
      <c r="R68" s="342">
        <v>999.2066124185601</v>
      </c>
      <c r="S68" s="342"/>
      <c r="T68" s="342"/>
      <c r="U68" s="342">
        <v>4626.2219228825597</v>
      </c>
      <c r="V68" s="402"/>
      <c r="W68" s="544"/>
    </row>
    <row r="69" spans="1:23" s="283" customFormat="1" ht="16.5" thickBot="1" x14ac:dyDescent="0.3">
      <c r="A69" s="426" t="s">
        <v>1014</v>
      </c>
      <c r="B69" s="632" t="s">
        <v>980</v>
      </c>
      <c r="C69" s="533" t="s">
        <v>906</v>
      </c>
      <c r="D69" s="531">
        <v>89.52</v>
      </c>
      <c r="E69" s="342">
        <v>98.65</v>
      </c>
      <c r="F69" s="342">
        <v>104.12</v>
      </c>
      <c r="G69" s="604">
        <v>95.522900000000007</v>
      </c>
      <c r="H69" s="603">
        <v>116.15149</v>
      </c>
      <c r="I69" s="342">
        <v>104.198508</v>
      </c>
      <c r="J69" s="342">
        <v>120.02159</v>
      </c>
      <c r="K69" s="342"/>
      <c r="L69" s="342">
        <v>101.24274790000001</v>
      </c>
      <c r="M69" s="342"/>
      <c r="N69" s="342"/>
      <c r="O69" s="342">
        <v>103.26760285800002</v>
      </c>
      <c r="P69" s="342"/>
      <c r="Q69" s="342"/>
      <c r="R69" s="342">
        <v>105.33295491516002</v>
      </c>
      <c r="S69" s="342"/>
      <c r="T69" s="342"/>
      <c r="U69" s="342">
        <v>503.56823567316007</v>
      </c>
      <c r="V69" s="402"/>
      <c r="W69" s="544"/>
    </row>
    <row r="70" spans="1:23" s="283" customFormat="1" x14ac:dyDescent="0.25">
      <c r="A70" s="426" t="s">
        <v>1015</v>
      </c>
      <c r="B70" s="563" t="s">
        <v>61</v>
      </c>
      <c r="C70" s="532" t="s">
        <v>906</v>
      </c>
      <c r="D70" s="531">
        <v>16.27</v>
      </c>
      <c r="E70" s="391">
        <v>17.36</v>
      </c>
      <c r="F70" s="391">
        <v>17.920000000000002</v>
      </c>
      <c r="G70" s="605">
        <v>17.350950000000001</v>
      </c>
      <c r="H70" s="603">
        <v>19.138960000000001</v>
      </c>
      <c r="I70" s="391">
        <v>18.973800352000001</v>
      </c>
      <c r="J70" s="391">
        <v>17.78012</v>
      </c>
      <c r="K70" s="391"/>
      <c r="L70" s="391">
        <v>18.722496</v>
      </c>
      <c r="M70" s="391"/>
      <c r="N70" s="391"/>
      <c r="O70" s="391">
        <v>19.47139584</v>
      </c>
      <c r="P70" s="391"/>
      <c r="Q70" s="391"/>
      <c r="R70" s="391">
        <v>20.250251673600001</v>
      </c>
      <c r="S70" s="391"/>
      <c r="T70" s="391"/>
      <c r="U70" s="391">
        <v>93.756543513600008</v>
      </c>
      <c r="V70" s="403"/>
      <c r="W70" s="544"/>
    </row>
    <row r="71" spans="1:23" s="283" customFormat="1" x14ac:dyDescent="0.25">
      <c r="A71" s="418" t="s">
        <v>262</v>
      </c>
      <c r="B71" s="422" t="s">
        <v>954</v>
      </c>
      <c r="C71" s="448" t="s">
        <v>906</v>
      </c>
      <c r="D71" s="529">
        <v>13.72</v>
      </c>
      <c r="E71" s="305">
        <v>14.91</v>
      </c>
      <c r="F71" s="305">
        <v>15.75</v>
      </c>
      <c r="G71" s="600">
        <v>15.000999999999999</v>
      </c>
      <c r="H71" s="601">
        <v>16.841139999999999</v>
      </c>
      <c r="I71" s="305">
        <v>16.364608</v>
      </c>
      <c r="J71" s="305">
        <v>15.62617</v>
      </c>
      <c r="K71" s="305"/>
      <c r="L71" s="305">
        <v>16.191552000000001</v>
      </c>
      <c r="M71" s="305"/>
      <c r="N71" s="305"/>
      <c r="O71" s="305">
        <v>16.839214080000001</v>
      </c>
      <c r="P71" s="305"/>
      <c r="Q71" s="305"/>
      <c r="R71" s="305">
        <v>17.512782643200001</v>
      </c>
      <c r="S71" s="305"/>
      <c r="T71" s="305"/>
      <c r="U71" s="305">
        <v>81.082348723199999</v>
      </c>
      <c r="V71" s="404"/>
      <c r="W71" s="380"/>
    </row>
    <row r="72" spans="1:23" s="283" customFormat="1" ht="16.5" thickBot="1" x14ac:dyDescent="0.3">
      <c r="A72" s="418" t="s">
        <v>951</v>
      </c>
      <c r="B72" s="430" t="s">
        <v>213</v>
      </c>
      <c r="C72" s="449" t="s">
        <v>906</v>
      </c>
      <c r="D72" s="529">
        <v>2.5499999999999998</v>
      </c>
      <c r="E72" s="335">
        <v>2.4500000000000002</v>
      </c>
      <c r="F72" s="335">
        <v>2.16</v>
      </c>
      <c r="G72" s="606">
        <v>2.3499500000000002</v>
      </c>
      <c r="H72" s="607">
        <v>2.2978200000000002</v>
      </c>
      <c r="I72" s="305">
        <v>2.6091923519999995</v>
      </c>
      <c r="J72" s="335">
        <v>2.15395</v>
      </c>
      <c r="K72" s="335"/>
      <c r="L72" s="305">
        <v>2.5309439999999999</v>
      </c>
      <c r="M72" s="335"/>
      <c r="N72" s="335"/>
      <c r="O72" s="305">
        <v>2.6321817599999999</v>
      </c>
      <c r="P72" s="335"/>
      <c r="Q72" s="335"/>
      <c r="R72" s="305">
        <v>2.7374690304000002</v>
      </c>
      <c r="S72" s="335"/>
      <c r="T72" s="335"/>
      <c r="U72" s="305">
        <v>12.6741947904</v>
      </c>
      <c r="V72" s="404"/>
      <c r="W72" s="380"/>
    </row>
    <row r="73" spans="1:23" s="283" customFormat="1" x14ac:dyDescent="0.25">
      <c r="A73" s="426" t="s">
        <v>1016</v>
      </c>
      <c r="B73" s="427" t="s">
        <v>62</v>
      </c>
      <c r="C73" s="532" t="s">
        <v>906</v>
      </c>
      <c r="D73" s="531">
        <v>147.38</v>
      </c>
      <c r="E73" s="342">
        <v>99.13</v>
      </c>
      <c r="F73" s="342">
        <v>111.41</v>
      </c>
      <c r="G73" s="604">
        <v>92.08681</v>
      </c>
      <c r="H73" s="603">
        <v>117.27879999999999</v>
      </c>
      <c r="I73" s="342">
        <v>91.681741200000005</v>
      </c>
      <c r="J73" s="342">
        <v>95.819700000000012</v>
      </c>
      <c r="K73" s="342">
        <v>0</v>
      </c>
      <c r="L73" s="342">
        <v>81.908921599999999</v>
      </c>
      <c r="M73" s="342">
        <v>3.5490000000000004</v>
      </c>
      <c r="N73" s="342">
        <v>3.5490000000000004</v>
      </c>
      <c r="O73" s="342">
        <v>85.092918463999993</v>
      </c>
      <c r="P73" s="342">
        <v>3.5490000000000004</v>
      </c>
      <c r="Q73" s="342">
        <v>3.5490000000000004</v>
      </c>
      <c r="R73" s="342">
        <v>88.404475202560008</v>
      </c>
      <c r="S73" s="342">
        <v>0</v>
      </c>
      <c r="T73" s="342">
        <v>0</v>
      </c>
      <c r="U73" s="342">
        <v>410.34935526656</v>
      </c>
      <c r="V73" s="402"/>
      <c r="W73" s="544"/>
    </row>
    <row r="74" spans="1:23" s="283" customFormat="1" x14ac:dyDescent="0.25">
      <c r="A74" s="418" t="s">
        <v>1017</v>
      </c>
      <c r="B74" s="422" t="s">
        <v>674</v>
      </c>
      <c r="C74" s="448" t="s">
        <v>906</v>
      </c>
      <c r="D74" s="529">
        <v>39.020000000000003</v>
      </c>
      <c r="E74" s="305">
        <v>34.619999999999997</v>
      </c>
      <c r="F74" s="305">
        <v>47.15</v>
      </c>
      <c r="G74" s="600">
        <v>35.866999999999997</v>
      </c>
      <c r="H74" s="607">
        <v>52.631459999999997</v>
      </c>
      <c r="I74" s="305">
        <v>39.709965199999999</v>
      </c>
      <c r="J74" s="305">
        <v>39.371200000000002</v>
      </c>
      <c r="K74" s="305"/>
      <c r="L74" s="305">
        <v>34.9324352</v>
      </c>
      <c r="M74" s="305"/>
      <c r="N74" s="305"/>
      <c r="O74" s="305">
        <v>36.329732608</v>
      </c>
      <c r="P74" s="305"/>
      <c r="Q74" s="305"/>
      <c r="R74" s="305">
        <v>37.782921912319999</v>
      </c>
      <c r="S74" s="305"/>
      <c r="T74" s="305"/>
      <c r="U74" s="305">
        <v>174.93096972032001</v>
      </c>
      <c r="V74" s="404"/>
      <c r="W74" s="380"/>
    </row>
    <row r="75" spans="1:23" s="283" customFormat="1" ht="15.75" customHeight="1" x14ac:dyDescent="0.25">
      <c r="A75" s="418" t="s">
        <v>1018</v>
      </c>
      <c r="B75" s="422" t="s">
        <v>675</v>
      </c>
      <c r="C75" s="448" t="s">
        <v>906</v>
      </c>
      <c r="D75" s="409">
        <v>31.72</v>
      </c>
      <c r="E75" s="305">
        <v>23.02</v>
      </c>
      <c r="F75" s="305">
        <v>16.170000000000002</v>
      </c>
      <c r="G75" s="600">
        <v>9.3278099999999995</v>
      </c>
      <c r="H75" s="608">
        <v>3.62418</v>
      </c>
      <c r="I75" s="305">
        <v>9.4</v>
      </c>
      <c r="J75" s="305">
        <v>10.72128</v>
      </c>
      <c r="K75" s="305"/>
      <c r="L75" s="305">
        <v>9.6840000000000011</v>
      </c>
      <c r="M75" s="305">
        <v>3.5490000000000004</v>
      </c>
      <c r="N75" s="305">
        <v>3.5490000000000004</v>
      </c>
      <c r="O75" s="305">
        <v>9.9789999999999992</v>
      </c>
      <c r="P75" s="305">
        <v>3.5490000000000004</v>
      </c>
      <c r="Q75" s="305">
        <v>3.5490000000000004</v>
      </c>
      <c r="R75" s="305">
        <v>10.286000000000001</v>
      </c>
      <c r="S75" s="305"/>
      <c r="T75" s="305"/>
      <c r="U75" s="303">
        <v>48.668999999999997</v>
      </c>
      <c r="V75" s="400"/>
      <c r="W75" s="380"/>
    </row>
    <row r="76" spans="1:23" s="283" customFormat="1" ht="16.5" thickBot="1" x14ac:dyDescent="0.3">
      <c r="A76" s="431" t="s">
        <v>1019</v>
      </c>
      <c r="B76" s="430" t="s">
        <v>676</v>
      </c>
      <c r="C76" s="449" t="s">
        <v>906</v>
      </c>
      <c r="D76" s="409">
        <v>76.64</v>
      </c>
      <c r="E76" s="302">
        <v>41.49</v>
      </c>
      <c r="F76" s="302">
        <v>48.09</v>
      </c>
      <c r="G76" s="600">
        <v>46.892000000000003</v>
      </c>
      <c r="H76" s="608">
        <v>61.023159999999997</v>
      </c>
      <c r="I76" s="305">
        <v>42.571776000000007</v>
      </c>
      <c r="J76" s="305">
        <v>45.727220000000003</v>
      </c>
      <c r="K76" s="305"/>
      <c r="L76" s="305">
        <v>37.292486400000001</v>
      </c>
      <c r="M76" s="305"/>
      <c r="N76" s="305"/>
      <c r="O76" s="305">
        <v>38.784185856000001</v>
      </c>
      <c r="P76" s="305"/>
      <c r="Q76" s="305"/>
      <c r="R76" s="305">
        <v>40.33555329024</v>
      </c>
      <c r="S76" s="305"/>
      <c r="T76" s="305"/>
      <c r="U76" s="303">
        <v>186.74938554624001</v>
      </c>
      <c r="V76" s="400"/>
      <c r="W76" s="380"/>
    </row>
    <row r="77" spans="1:23" s="387" customFormat="1" x14ac:dyDescent="0.25">
      <c r="A77" s="432" t="s">
        <v>1020</v>
      </c>
      <c r="B77" s="434" t="s">
        <v>1025</v>
      </c>
      <c r="C77" s="530" t="s">
        <v>906</v>
      </c>
      <c r="D77" s="528">
        <v>114.1</v>
      </c>
      <c r="E77" s="342">
        <v>99.94</v>
      </c>
      <c r="F77" s="342">
        <v>118.41</v>
      </c>
      <c r="G77" s="609">
        <v>57.398000000000003</v>
      </c>
      <c r="H77" s="609">
        <v>92.016239999999996</v>
      </c>
      <c r="I77" s="342">
        <v>68.908736000000005</v>
      </c>
      <c r="J77" s="342">
        <v>59.070540000000001</v>
      </c>
      <c r="K77" s="342">
        <v>0</v>
      </c>
      <c r="L77" s="342">
        <v>59.033727999999996</v>
      </c>
      <c r="M77" s="342">
        <v>0</v>
      </c>
      <c r="N77" s="342">
        <v>0</v>
      </c>
      <c r="O77" s="342">
        <v>61.395077119999996</v>
      </c>
      <c r="P77" s="342">
        <v>0</v>
      </c>
      <c r="Q77" s="342">
        <v>0</v>
      </c>
      <c r="R77" s="342">
        <v>63.850880204799999</v>
      </c>
      <c r="S77" s="342">
        <v>0</v>
      </c>
      <c r="T77" s="342">
        <v>0</v>
      </c>
      <c r="U77" s="342">
        <v>295.6228853248</v>
      </c>
      <c r="V77" s="405"/>
      <c r="W77" s="545"/>
    </row>
    <row r="78" spans="1:23" s="283" customFormat="1" x14ac:dyDescent="0.25">
      <c r="A78" s="418" t="s">
        <v>1021</v>
      </c>
      <c r="B78" s="422" t="s">
        <v>214</v>
      </c>
      <c r="C78" s="448" t="s">
        <v>906</v>
      </c>
      <c r="D78" s="529">
        <v>114.1</v>
      </c>
      <c r="E78" s="305">
        <v>99.94</v>
      </c>
      <c r="F78" s="305">
        <v>118.41</v>
      </c>
      <c r="G78" s="600">
        <v>57.398000000000003</v>
      </c>
      <c r="H78" s="601">
        <v>92.016239999999996</v>
      </c>
      <c r="I78" s="305">
        <v>68.908736000000005</v>
      </c>
      <c r="J78" s="305">
        <v>59.070540000000001</v>
      </c>
      <c r="K78" s="305"/>
      <c r="L78" s="305">
        <v>59.033727999999996</v>
      </c>
      <c r="M78" s="305"/>
      <c r="N78" s="305"/>
      <c r="O78" s="305">
        <v>61.395077119999996</v>
      </c>
      <c r="P78" s="305"/>
      <c r="Q78" s="305"/>
      <c r="R78" s="305">
        <v>63.850880204799999</v>
      </c>
      <c r="S78" s="305"/>
      <c r="T78" s="305"/>
      <c r="U78" s="305">
        <v>295.6228853248</v>
      </c>
      <c r="V78" s="400"/>
      <c r="W78" s="380"/>
    </row>
    <row r="79" spans="1:23" s="283" customFormat="1" x14ac:dyDescent="0.25">
      <c r="A79" s="418" t="s">
        <v>1022</v>
      </c>
      <c r="B79" s="422" t="s">
        <v>215</v>
      </c>
      <c r="C79" s="448" t="s">
        <v>906</v>
      </c>
      <c r="D79" s="408" t="s">
        <v>436</v>
      </c>
      <c r="E79" s="296" t="s">
        <v>436</v>
      </c>
      <c r="F79" s="296" t="s">
        <v>436</v>
      </c>
      <c r="G79" s="585" t="s">
        <v>436</v>
      </c>
      <c r="H79" s="586" t="s">
        <v>436</v>
      </c>
      <c r="I79" s="408" t="s">
        <v>436</v>
      </c>
      <c r="J79" s="296" t="s">
        <v>436</v>
      </c>
      <c r="K79" s="296" t="s">
        <v>436</v>
      </c>
      <c r="L79" s="296" t="s">
        <v>436</v>
      </c>
      <c r="M79" s="296" t="s">
        <v>436</v>
      </c>
      <c r="N79" s="296" t="s">
        <v>436</v>
      </c>
      <c r="O79" s="296" t="s">
        <v>436</v>
      </c>
      <c r="P79" s="296" t="s">
        <v>436</v>
      </c>
      <c r="Q79" s="296" t="s">
        <v>436</v>
      </c>
      <c r="R79" s="296" t="s">
        <v>436</v>
      </c>
      <c r="S79" s="296" t="s">
        <v>436</v>
      </c>
      <c r="T79" s="296" t="s">
        <v>436</v>
      </c>
      <c r="U79" s="296" t="s">
        <v>436</v>
      </c>
      <c r="V79" s="398"/>
      <c r="W79" s="379"/>
    </row>
    <row r="80" spans="1:23" s="283" customFormat="1" ht="16.5" thickBot="1" x14ac:dyDescent="0.3">
      <c r="A80" s="433" t="s">
        <v>1023</v>
      </c>
      <c r="B80" s="430" t="s">
        <v>155</v>
      </c>
      <c r="C80" s="449" t="s">
        <v>906</v>
      </c>
      <c r="D80" s="409">
        <v>0</v>
      </c>
      <c r="E80" s="302">
        <v>0</v>
      </c>
      <c r="F80" s="302">
        <v>0</v>
      </c>
      <c r="G80" s="585" t="s">
        <v>436</v>
      </c>
      <c r="H80" s="586" t="s">
        <v>436</v>
      </c>
      <c r="I80" s="407">
        <v>0</v>
      </c>
      <c r="J80" s="303"/>
      <c r="K80" s="303"/>
      <c r="L80" s="303">
        <v>0</v>
      </c>
      <c r="M80" s="303"/>
      <c r="N80" s="303"/>
      <c r="O80" s="303">
        <v>0</v>
      </c>
      <c r="P80" s="303"/>
      <c r="Q80" s="303"/>
      <c r="R80" s="303">
        <v>0</v>
      </c>
      <c r="S80" s="303"/>
      <c r="T80" s="303"/>
      <c r="U80" s="303">
        <v>0</v>
      </c>
      <c r="V80" s="406"/>
      <c r="W80" s="380"/>
    </row>
    <row r="81" spans="1:23" s="283" customFormat="1" x14ac:dyDescent="0.25">
      <c r="A81" s="435" t="s">
        <v>172</v>
      </c>
      <c r="B81" s="436" t="s">
        <v>113</v>
      </c>
      <c r="C81" s="451" t="s">
        <v>906</v>
      </c>
      <c r="D81" s="527">
        <v>133.78</v>
      </c>
      <c r="E81" s="349">
        <v>197.92</v>
      </c>
      <c r="F81" s="582">
        <v>157.24</v>
      </c>
      <c r="G81" s="610">
        <v>104.95078999999964</v>
      </c>
      <c r="H81" s="611">
        <v>129.31967999999983</v>
      </c>
      <c r="I81" s="634">
        <v>123.64184964799961</v>
      </c>
      <c r="J81" s="634">
        <v>125.50876999999991</v>
      </c>
      <c r="K81" s="349">
        <v>0</v>
      </c>
      <c r="L81" s="349">
        <v>95.273315779999848</v>
      </c>
      <c r="M81" s="349">
        <v>0</v>
      </c>
      <c r="N81" s="349">
        <v>0</v>
      </c>
      <c r="O81" s="349">
        <v>101.20146336920106</v>
      </c>
      <c r="P81" s="349">
        <v>0</v>
      </c>
      <c r="Q81" s="349">
        <v>0</v>
      </c>
      <c r="R81" s="349">
        <v>107.40703396112804</v>
      </c>
      <c r="S81" s="349">
        <v>0</v>
      </c>
      <c r="T81" s="349">
        <v>0</v>
      </c>
      <c r="U81" s="349">
        <v>480.34972511032902</v>
      </c>
      <c r="V81" s="343"/>
      <c r="W81" s="381"/>
    </row>
    <row r="82" spans="1:23" s="283" customFormat="1" x14ac:dyDescent="0.25">
      <c r="A82" s="418" t="s">
        <v>193</v>
      </c>
      <c r="B82" s="420" t="s">
        <v>57</v>
      </c>
      <c r="C82" s="448" t="s">
        <v>906</v>
      </c>
      <c r="D82" s="408" t="s">
        <v>436</v>
      </c>
      <c r="E82" s="296" t="s">
        <v>436</v>
      </c>
      <c r="F82" s="296" t="s">
        <v>436</v>
      </c>
      <c r="G82" s="585" t="s">
        <v>436</v>
      </c>
      <c r="H82" s="586" t="s">
        <v>436</v>
      </c>
      <c r="I82" s="408" t="s">
        <v>436</v>
      </c>
      <c r="J82" s="296" t="s">
        <v>436</v>
      </c>
      <c r="K82" s="296" t="s">
        <v>436</v>
      </c>
      <c r="L82" s="296" t="s">
        <v>436</v>
      </c>
      <c r="M82" s="296" t="s">
        <v>436</v>
      </c>
      <c r="N82" s="296" t="s">
        <v>436</v>
      </c>
      <c r="O82" s="296" t="s">
        <v>436</v>
      </c>
      <c r="P82" s="296" t="s">
        <v>436</v>
      </c>
      <c r="Q82" s="296" t="s">
        <v>436</v>
      </c>
      <c r="R82" s="296" t="s">
        <v>436</v>
      </c>
      <c r="S82" s="296" t="s">
        <v>436</v>
      </c>
      <c r="T82" s="296" t="s">
        <v>436</v>
      </c>
      <c r="U82" s="296" t="s">
        <v>436</v>
      </c>
      <c r="V82" s="407"/>
      <c r="W82" s="379"/>
    </row>
    <row r="83" spans="1:23" s="283" customFormat="1" ht="25.5" x14ac:dyDescent="0.25">
      <c r="A83" s="418" t="s">
        <v>990</v>
      </c>
      <c r="B83" s="425" t="s">
        <v>1059</v>
      </c>
      <c r="C83" s="448" t="s">
        <v>906</v>
      </c>
      <c r="D83" s="408" t="s">
        <v>436</v>
      </c>
      <c r="E83" s="296" t="s">
        <v>436</v>
      </c>
      <c r="F83" s="296" t="s">
        <v>436</v>
      </c>
      <c r="G83" s="585" t="s">
        <v>436</v>
      </c>
      <c r="H83" s="586" t="s">
        <v>436</v>
      </c>
      <c r="I83" s="408" t="s">
        <v>436</v>
      </c>
      <c r="J83" s="296" t="s">
        <v>436</v>
      </c>
      <c r="K83" s="296" t="s">
        <v>436</v>
      </c>
      <c r="L83" s="296" t="s">
        <v>436</v>
      </c>
      <c r="M83" s="296" t="s">
        <v>436</v>
      </c>
      <c r="N83" s="296" t="s">
        <v>436</v>
      </c>
      <c r="O83" s="296" t="s">
        <v>436</v>
      </c>
      <c r="P83" s="296" t="s">
        <v>436</v>
      </c>
      <c r="Q83" s="296" t="s">
        <v>436</v>
      </c>
      <c r="R83" s="296" t="s">
        <v>436</v>
      </c>
      <c r="S83" s="296" t="s">
        <v>436</v>
      </c>
      <c r="T83" s="296" t="s">
        <v>436</v>
      </c>
      <c r="U83" s="296" t="s">
        <v>436</v>
      </c>
      <c r="V83" s="407"/>
      <c r="W83" s="379"/>
    </row>
    <row r="84" spans="1:23" s="283" customFormat="1" ht="25.5" x14ac:dyDescent="0.25">
      <c r="A84" s="418" t="s">
        <v>991</v>
      </c>
      <c r="B84" s="425" t="s">
        <v>1060</v>
      </c>
      <c r="C84" s="448" t="s">
        <v>906</v>
      </c>
      <c r="D84" s="408" t="s">
        <v>436</v>
      </c>
      <c r="E84" s="296" t="s">
        <v>436</v>
      </c>
      <c r="F84" s="296" t="s">
        <v>436</v>
      </c>
      <c r="G84" s="585" t="s">
        <v>436</v>
      </c>
      <c r="H84" s="586" t="s">
        <v>436</v>
      </c>
      <c r="I84" s="408" t="s">
        <v>436</v>
      </c>
      <c r="J84" s="296" t="s">
        <v>436</v>
      </c>
      <c r="K84" s="296" t="s">
        <v>436</v>
      </c>
      <c r="L84" s="296" t="s">
        <v>436</v>
      </c>
      <c r="M84" s="296" t="s">
        <v>436</v>
      </c>
      <c r="N84" s="296" t="s">
        <v>436</v>
      </c>
      <c r="O84" s="296" t="s">
        <v>436</v>
      </c>
      <c r="P84" s="296" t="s">
        <v>436</v>
      </c>
      <c r="Q84" s="296" t="s">
        <v>436</v>
      </c>
      <c r="R84" s="296" t="s">
        <v>436</v>
      </c>
      <c r="S84" s="296" t="s">
        <v>436</v>
      </c>
      <c r="T84" s="296" t="s">
        <v>436</v>
      </c>
      <c r="U84" s="296" t="s">
        <v>436</v>
      </c>
      <c r="V84" s="407"/>
      <c r="W84" s="379"/>
    </row>
    <row r="85" spans="1:23" s="283" customFormat="1" ht="25.5" x14ac:dyDescent="0.25">
      <c r="A85" s="418" t="s">
        <v>992</v>
      </c>
      <c r="B85" s="425" t="s">
        <v>1045</v>
      </c>
      <c r="C85" s="448" t="s">
        <v>906</v>
      </c>
      <c r="D85" s="408" t="s">
        <v>436</v>
      </c>
      <c r="E85" s="296" t="s">
        <v>436</v>
      </c>
      <c r="F85" s="296" t="s">
        <v>436</v>
      </c>
      <c r="G85" s="585" t="s">
        <v>436</v>
      </c>
      <c r="H85" s="586" t="s">
        <v>436</v>
      </c>
      <c r="I85" s="408" t="s">
        <v>436</v>
      </c>
      <c r="J85" s="296" t="s">
        <v>436</v>
      </c>
      <c r="K85" s="296" t="s">
        <v>436</v>
      </c>
      <c r="L85" s="296" t="s">
        <v>436</v>
      </c>
      <c r="M85" s="296" t="s">
        <v>436</v>
      </c>
      <c r="N85" s="296" t="s">
        <v>436</v>
      </c>
      <c r="O85" s="296" t="s">
        <v>436</v>
      </c>
      <c r="P85" s="296" t="s">
        <v>436</v>
      </c>
      <c r="Q85" s="296" t="s">
        <v>436</v>
      </c>
      <c r="R85" s="296" t="s">
        <v>436</v>
      </c>
      <c r="S85" s="296" t="s">
        <v>436</v>
      </c>
      <c r="T85" s="296" t="s">
        <v>436</v>
      </c>
      <c r="U85" s="296" t="s">
        <v>436</v>
      </c>
      <c r="V85" s="407"/>
      <c r="W85" s="379"/>
    </row>
    <row r="86" spans="1:23" s="283" customFormat="1" x14ac:dyDescent="0.25">
      <c r="A86" s="418" t="s">
        <v>194</v>
      </c>
      <c r="B86" s="420" t="s">
        <v>96</v>
      </c>
      <c r="C86" s="448" t="s">
        <v>906</v>
      </c>
      <c r="D86" s="408" t="s">
        <v>436</v>
      </c>
      <c r="E86" s="296" t="s">
        <v>436</v>
      </c>
      <c r="F86" s="296" t="s">
        <v>436</v>
      </c>
      <c r="G86" s="585" t="s">
        <v>436</v>
      </c>
      <c r="H86" s="586" t="s">
        <v>436</v>
      </c>
      <c r="I86" s="296" t="s">
        <v>436</v>
      </c>
      <c r="J86" s="296" t="s">
        <v>436</v>
      </c>
      <c r="K86" s="296" t="s">
        <v>436</v>
      </c>
      <c r="L86" s="296" t="s">
        <v>436</v>
      </c>
      <c r="M86" s="296" t="s">
        <v>436</v>
      </c>
      <c r="N86" s="296" t="s">
        <v>436</v>
      </c>
      <c r="O86" s="296" t="s">
        <v>436</v>
      </c>
      <c r="P86" s="296" t="s">
        <v>436</v>
      </c>
      <c r="Q86" s="296" t="s">
        <v>436</v>
      </c>
      <c r="R86" s="296" t="s">
        <v>436</v>
      </c>
      <c r="S86" s="296" t="s">
        <v>436</v>
      </c>
      <c r="T86" s="296" t="s">
        <v>436</v>
      </c>
      <c r="U86" s="296" t="s">
        <v>436</v>
      </c>
      <c r="V86" s="407"/>
      <c r="W86" s="379"/>
    </row>
    <row r="87" spans="1:23" s="283" customFormat="1" x14ac:dyDescent="0.25">
      <c r="A87" s="418" t="s">
        <v>907</v>
      </c>
      <c r="B87" s="420" t="s">
        <v>1105</v>
      </c>
      <c r="C87" s="448" t="s">
        <v>906</v>
      </c>
      <c r="D87" s="394">
        <v>48.62</v>
      </c>
      <c r="E87" s="299">
        <v>100</v>
      </c>
      <c r="F87" s="299">
        <v>28.16</v>
      </c>
      <c r="G87" s="585">
        <v>36.563999999999851</v>
      </c>
      <c r="H87" s="601">
        <v>31.974379999999883</v>
      </c>
      <c r="I87" s="585">
        <v>73.127884847999439</v>
      </c>
      <c r="J87" s="299">
        <v>43.326669999999922</v>
      </c>
      <c r="K87" s="299">
        <v>0</v>
      </c>
      <c r="L87" s="299">
        <v>39.385259140000016</v>
      </c>
      <c r="M87" s="299">
        <v>0</v>
      </c>
      <c r="N87" s="299">
        <v>0</v>
      </c>
      <c r="O87" s="299">
        <v>43.077884463600867</v>
      </c>
      <c r="P87" s="299">
        <v>0</v>
      </c>
      <c r="Q87" s="299">
        <v>0</v>
      </c>
      <c r="R87" s="299">
        <v>46.958511899304085</v>
      </c>
      <c r="S87" s="299">
        <v>0</v>
      </c>
      <c r="T87" s="299">
        <v>0</v>
      </c>
      <c r="U87" s="305">
        <v>200.47940150290515</v>
      </c>
      <c r="V87" s="394"/>
      <c r="W87" s="380"/>
    </row>
    <row r="88" spans="1:23" s="283" customFormat="1" x14ac:dyDescent="0.25">
      <c r="A88" s="418" t="s">
        <v>908</v>
      </c>
      <c r="B88" s="420" t="s">
        <v>97</v>
      </c>
      <c r="C88" s="448" t="s">
        <v>906</v>
      </c>
      <c r="D88" s="408" t="s">
        <v>436</v>
      </c>
      <c r="E88" s="296" t="s">
        <v>436</v>
      </c>
      <c r="F88" s="296" t="s">
        <v>436</v>
      </c>
      <c r="G88" s="585" t="s">
        <v>436</v>
      </c>
      <c r="H88" s="586" t="s">
        <v>436</v>
      </c>
      <c r="I88" s="596"/>
      <c r="J88" s="296"/>
      <c r="K88" s="296" t="s">
        <v>436</v>
      </c>
      <c r="L88" s="296" t="s">
        <v>436</v>
      </c>
      <c r="M88" s="296" t="s">
        <v>436</v>
      </c>
      <c r="N88" s="296" t="s">
        <v>436</v>
      </c>
      <c r="O88" s="296" t="s">
        <v>436</v>
      </c>
      <c r="P88" s="296" t="s">
        <v>436</v>
      </c>
      <c r="Q88" s="296" t="s">
        <v>436</v>
      </c>
      <c r="R88" s="296" t="s">
        <v>436</v>
      </c>
      <c r="S88" s="296" t="s">
        <v>436</v>
      </c>
      <c r="T88" s="296" t="s">
        <v>436</v>
      </c>
      <c r="U88" s="296" t="s">
        <v>436</v>
      </c>
      <c r="V88" s="407"/>
      <c r="W88" s="379"/>
    </row>
    <row r="89" spans="1:23" s="283" customFormat="1" x14ac:dyDescent="0.25">
      <c r="A89" s="418" t="s">
        <v>909</v>
      </c>
      <c r="B89" s="420" t="s">
        <v>1106</v>
      </c>
      <c r="C89" s="448" t="s">
        <v>906</v>
      </c>
      <c r="D89" s="394">
        <v>6.47</v>
      </c>
      <c r="E89" s="299">
        <v>2.85</v>
      </c>
      <c r="F89" s="299">
        <v>20.81</v>
      </c>
      <c r="G89" s="597">
        <v>-6.3522099999999995</v>
      </c>
      <c r="H89" s="601">
        <v>-3.0841399999999979</v>
      </c>
      <c r="I89" s="597">
        <v>-16.105023999999997</v>
      </c>
      <c r="J89" s="299">
        <v>-11.604330000000001</v>
      </c>
      <c r="K89" s="299">
        <v>0</v>
      </c>
      <c r="L89" s="299">
        <v>-13.583111360000007</v>
      </c>
      <c r="M89" s="299">
        <v>0</v>
      </c>
      <c r="N89" s="299">
        <v>0</v>
      </c>
      <c r="O89" s="299">
        <v>-14.126435814400008</v>
      </c>
      <c r="P89" s="299">
        <v>0</v>
      </c>
      <c r="Q89" s="299">
        <v>0</v>
      </c>
      <c r="R89" s="299">
        <v>-14.691493246976009</v>
      </c>
      <c r="S89" s="299">
        <v>0</v>
      </c>
      <c r="T89" s="299">
        <v>0</v>
      </c>
      <c r="U89" s="305">
        <v>-68.020074421376037</v>
      </c>
      <c r="V89" s="394"/>
      <c r="W89" s="380"/>
    </row>
    <row r="90" spans="1:23" s="283" customFormat="1" x14ac:dyDescent="0.25">
      <c r="A90" s="418" t="s">
        <v>910</v>
      </c>
      <c r="B90" s="420" t="s">
        <v>1107</v>
      </c>
      <c r="C90" s="448" t="s">
        <v>906</v>
      </c>
      <c r="D90" s="408" t="s">
        <v>436</v>
      </c>
      <c r="E90" s="296" t="s">
        <v>436</v>
      </c>
      <c r="F90" s="296" t="s">
        <v>436</v>
      </c>
      <c r="G90" s="585" t="s">
        <v>436</v>
      </c>
      <c r="H90" s="586" t="s">
        <v>436</v>
      </c>
      <c r="I90" s="596"/>
      <c r="J90" s="296"/>
      <c r="K90" s="296" t="s">
        <v>436</v>
      </c>
      <c r="L90" s="296" t="s">
        <v>436</v>
      </c>
      <c r="M90" s="296" t="s">
        <v>436</v>
      </c>
      <c r="N90" s="296" t="s">
        <v>436</v>
      </c>
      <c r="O90" s="296" t="s">
        <v>436</v>
      </c>
      <c r="P90" s="296" t="s">
        <v>436</v>
      </c>
      <c r="Q90" s="296" t="s">
        <v>436</v>
      </c>
      <c r="R90" s="296" t="s">
        <v>436</v>
      </c>
      <c r="S90" s="296" t="s">
        <v>436</v>
      </c>
      <c r="T90" s="296" t="s">
        <v>436</v>
      </c>
      <c r="U90" s="296" t="s">
        <v>436</v>
      </c>
      <c r="V90" s="407"/>
      <c r="W90" s="379"/>
    </row>
    <row r="91" spans="1:23" s="283" customFormat="1" x14ac:dyDescent="0.25">
      <c r="A91" s="418" t="s">
        <v>911</v>
      </c>
      <c r="B91" s="420" t="s">
        <v>104</v>
      </c>
      <c r="C91" s="448" t="s">
        <v>906</v>
      </c>
      <c r="D91" s="408" t="s">
        <v>436</v>
      </c>
      <c r="E91" s="296" t="s">
        <v>436</v>
      </c>
      <c r="F91" s="296" t="s">
        <v>436</v>
      </c>
      <c r="G91" s="585" t="s">
        <v>436</v>
      </c>
      <c r="H91" s="586" t="s">
        <v>436</v>
      </c>
      <c r="I91" s="596"/>
      <c r="J91" s="296"/>
      <c r="K91" s="296" t="s">
        <v>436</v>
      </c>
      <c r="L91" s="296" t="s">
        <v>436</v>
      </c>
      <c r="M91" s="296" t="s">
        <v>436</v>
      </c>
      <c r="N91" s="296" t="s">
        <v>436</v>
      </c>
      <c r="O91" s="296" t="s">
        <v>436</v>
      </c>
      <c r="P91" s="296" t="s">
        <v>436</v>
      </c>
      <c r="Q91" s="296" t="s">
        <v>436</v>
      </c>
      <c r="R91" s="296" t="s">
        <v>436</v>
      </c>
      <c r="S91" s="296" t="s">
        <v>436</v>
      </c>
      <c r="T91" s="296" t="s">
        <v>436</v>
      </c>
      <c r="U91" s="296" t="s">
        <v>436</v>
      </c>
      <c r="V91" s="407"/>
      <c r="W91" s="379"/>
    </row>
    <row r="92" spans="1:23" s="283" customFormat="1" x14ac:dyDescent="0.25">
      <c r="A92" s="418" t="s">
        <v>912</v>
      </c>
      <c r="B92" s="421" t="s">
        <v>976</v>
      </c>
      <c r="C92" s="448" t="s">
        <v>906</v>
      </c>
      <c r="D92" s="408" t="s">
        <v>436</v>
      </c>
      <c r="E92" s="296" t="s">
        <v>436</v>
      </c>
      <c r="F92" s="296" t="s">
        <v>436</v>
      </c>
      <c r="G92" s="585" t="s">
        <v>436</v>
      </c>
      <c r="H92" s="586" t="s">
        <v>436</v>
      </c>
      <c r="I92" s="596"/>
      <c r="J92" s="296"/>
      <c r="K92" s="296" t="s">
        <v>436</v>
      </c>
      <c r="L92" s="296" t="s">
        <v>436</v>
      </c>
      <c r="M92" s="296" t="s">
        <v>436</v>
      </c>
      <c r="N92" s="296" t="s">
        <v>436</v>
      </c>
      <c r="O92" s="296" t="s">
        <v>436</v>
      </c>
      <c r="P92" s="296" t="s">
        <v>436</v>
      </c>
      <c r="Q92" s="296" t="s">
        <v>436</v>
      </c>
      <c r="R92" s="296" t="s">
        <v>436</v>
      </c>
      <c r="S92" s="296" t="s">
        <v>436</v>
      </c>
      <c r="T92" s="296" t="s">
        <v>436</v>
      </c>
      <c r="U92" s="296" t="s">
        <v>436</v>
      </c>
      <c r="V92" s="407"/>
      <c r="W92" s="379"/>
    </row>
    <row r="93" spans="1:23" s="283" customFormat="1" x14ac:dyDescent="0.25">
      <c r="A93" s="418" t="s">
        <v>24</v>
      </c>
      <c r="B93" s="425" t="s">
        <v>800</v>
      </c>
      <c r="C93" s="448" t="s">
        <v>906</v>
      </c>
      <c r="D93" s="408" t="s">
        <v>436</v>
      </c>
      <c r="E93" s="296" t="s">
        <v>436</v>
      </c>
      <c r="F93" s="296" t="s">
        <v>436</v>
      </c>
      <c r="G93" s="585" t="s">
        <v>436</v>
      </c>
      <c r="H93" s="586" t="s">
        <v>436</v>
      </c>
      <c r="I93" s="596"/>
      <c r="J93" s="296"/>
      <c r="K93" s="296" t="s">
        <v>436</v>
      </c>
      <c r="L93" s="296" t="s">
        <v>436</v>
      </c>
      <c r="M93" s="296" t="s">
        <v>436</v>
      </c>
      <c r="N93" s="296" t="s">
        <v>436</v>
      </c>
      <c r="O93" s="296" t="s">
        <v>436</v>
      </c>
      <c r="P93" s="296" t="s">
        <v>436</v>
      </c>
      <c r="Q93" s="296" t="s">
        <v>436</v>
      </c>
      <c r="R93" s="296" t="s">
        <v>436</v>
      </c>
      <c r="S93" s="296" t="s">
        <v>436</v>
      </c>
      <c r="T93" s="296" t="s">
        <v>436</v>
      </c>
      <c r="U93" s="296" t="s">
        <v>436</v>
      </c>
      <c r="V93" s="407"/>
      <c r="W93" s="379"/>
    </row>
    <row r="94" spans="1:23" s="283" customFormat="1" x14ac:dyDescent="0.25">
      <c r="A94" s="418" t="s">
        <v>25</v>
      </c>
      <c r="B94" s="422" t="s">
        <v>788</v>
      </c>
      <c r="C94" s="448" t="s">
        <v>906</v>
      </c>
      <c r="D94" s="408" t="s">
        <v>436</v>
      </c>
      <c r="E94" s="296" t="s">
        <v>436</v>
      </c>
      <c r="F94" s="296" t="s">
        <v>436</v>
      </c>
      <c r="G94" s="585" t="s">
        <v>436</v>
      </c>
      <c r="H94" s="586" t="s">
        <v>436</v>
      </c>
      <c r="I94" s="596"/>
      <c r="J94" s="296"/>
      <c r="K94" s="296" t="s">
        <v>436</v>
      </c>
      <c r="L94" s="296" t="s">
        <v>436</v>
      </c>
      <c r="M94" s="296" t="s">
        <v>436</v>
      </c>
      <c r="N94" s="296" t="s">
        <v>436</v>
      </c>
      <c r="O94" s="296" t="s">
        <v>436</v>
      </c>
      <c r="P94" s="296" t="s">
        <v>436</v>
      </c>
      <c r="Q94" s="296" t="s">
        <v>436</v>
      </c>
      <c r="R94" s="296" t="s">
        <v>436</v>
      </c>
      <c r="S94" s="296" t="s">
        <v>436</v>
      </c>
      <c r="T94" s="296" t="s">
        <v>436</v>
      </c>
      <c r="U94" s="296" t="s">
        <v>436</v>
      </c>
      <c r="V94" s="397"/>
      <c r="W94" s="379"/>
    </row>
    <row r="95" spans="1:23" s="283" customFormat="1" ht="16.5" thickBot="1" x14ac:dyDescent="0.3">
      <c r="A95" s="418" t="s">
        <v>913</v>
      </c>
      <c r="B95" s="423" t="s">
        <v>1108</v>
      </c>
      <c r="C95" s="449" t="s">
        <v>906</v>
      </c>
      <c r="D95" s="408">
        <v>78.69</v>
      </c>
      <c r="E95" s="296">
        <v>95.07</v>
      </c>
      <c r="F95" s="335">
        <v>108.26</v>
      </c>
      <c r="G95" s="597">
        <v>74.739000000000004</v>
      </c>
      <c r="H95" s="601">
        <v>100.42944</v>
      </c>
      <c r="I95" s="597">
        <v>66.618988800000011</v>
      </c>
      <c r="J95" s="335">
        <v>93.786429999999996</v>
      </c>
      <c r="K95" s="335">
        <v>0</v>
      </c>
      <c r="L95" s="335">
        <v>69.471168000000006</v>
      </c>
      <c r="M95" s="335">
        <v>0</v>
      </c>
      <c r="N95" s="335">
        <v>0</v>
      </c>
      <c r="O95" s="335">
        <v>72.250014720000024</v>
      </c>
      <c r="P95" s="335">
        <v>0</v>
      </c>
      <c r="Q95" s="335">
        <v>0</v>
      </c>
      <c r="R95" s="335">
        <v>75.140015308800059</v>
      </c>
      <c r="S95" s="335">
        <v>0</v>
      </c>
      <c r="T95" s="335">
        <v>0</v>
      </c>
      <c r="U95" s="305">
        <v>347.89039802880006</v>
      </c>
      <c r="V95" s="408"/>
      <c r="W95" s="380"/>
    </row>
    <row r="96" spans="1:23" s="283" customFormat="1" x14ac:dyDescent="0.25">
      <c r="A96" s="437" t="s">
        <v>173</v>
      </c>
      <c r="B96" s="436" t="s">
        <v>114</v>
      </c>
      <c r="C96" s="451" t="s">
        <v>906</v>
      </c>
      <c r="D96" s="524">
        <v>-72.94</v>
      </c>
      <c r="E96" s="348">
        <v>-138.94</v>
      </c>
      <c r="F96" s="575">
        <v>-13.4</v>
      </c>
      <c r="G96" s="612">
        <v>-43.789000000000001</v>
      </c>
      <c r="H96" s="613">
        <v>38.751229999999993</v>
      </c>
      <c r="I96" s="635">
        <v>-51.501632000000001</v>
      </c>
      <c r="J96" s="635">
        <v>-60.595000000000006</v>
      </c>
      <c r="K96" s="349">
        <v>0</v>
      </c>
      <c r="L96" s="349">
        <v>-47.5992192</v>
      </c>
      <c r="M96" s="349">
        <v>0</v>
      </c>
      <c r="N96" s="349">
        <v>0</v>
      </c>
      <c r="O96" s="349">
        <v>-49.715347968000003</v>
      </c>
      <c r="P96" s="349">
        <v>0</v>
      </c>
      <c r="Q96" s="349">
        <v>0</v>
      </c>
      <c r="R96" s="349">
        <v>-51.916121886720006</v>
      </c>
      <c r="S96" s="349">
        <v>0</v>
      </c>
      <c r="T96" s="349">
        <v>0</v>
      </c>
      <c r="U96" s="349">
        <v>-238.58416905472001</v>
      </c>
      <c r="V96" s="346"/>
      <c r="W96" s="546"/>
    </row>
    <row r="97" spans="1:23" s="283" customFormat="1" x14ac:dyDescent="0.25">
      <c r="A97" s="418" t="s">
        <v>200</v>
      </c>
      <c r="B97" s="421" t="s">
        <v>63</v>
      </c>
      <c r="C97" s="448" t="s">
        <v>906</v>
      </c>
      <c r="D97" s="408">
        <v>28.909999999999997</v>
      </c>
      <c r="E97" s="296">
        <v>18.829999999999998</v>
      </c>
      <c r="F97" s="296">
        <v>221.46</v>
      </c>
      <c r="G97" s="614">
        <v>5.1230000000000002</v>
      </c>
      <c r="H97" s="601">
        <v>125.1514</v>
      </c>
      <c r="I97" s="408">
        <v>5.3040000000000003</v>
      </c>
      <c r="J97" s="296">
        <v>5.6620000000000008</v>
      </c>
      <c r="K97" s="296">
        <v>0</v>
      </c>
      <c r="L97" s="296">
        <v>5.3040000000000003</v>
      </c>
      <c r="M97" s="296">
        <v>0</v>
      </c>
      <c r="N97" s="296">
        <v>0</v>
      </c>
      <c r="O97" s="296">
        <v>5.3040000000000003</v>
      </c>
      <c r="P97" s="296">
        <v>0</v>
      </c>
      <c r="Q97" s="296">
        <v>0</v>
      </c>
      <c r="R97" s="296">
        <v>5.3040000000000003</v>
      </c>
      <c r="S97" s="296">
        <v>0</v>
      </c>
      <c r="T97" s="296">
        <v>0</v>
      </c>
      <c r="U97" s="296">
        <v>26.339000000000002</v>
      </c>
      <c r="V97" s="408"/>
      <c r="W97" s="380"/>
    </row>
    <row r="98" spans="1:23" s="283" customFormat="1" x14ac:dyDescent="0.25">
      <c r="A98" s="418" t="s">
        <v>201</v>
      </c>
      <c r="B98" s="425" t="s">
        <v>1099</v>
      </c>
      <c r="C98" s="448" t="s">
        <v>906</v>
      </c>
      <c r="D98" s="408" t="s">
        <v>436</v>
      </c>
      <c r="E98" s="296" t="s">
        <v>436</v>
      </c>
      <c r="F98" s="296" t="s">
        <v>436</v>
      </c>
      <c r="G98" s="585" t="s">
        <v>436</v>
      </c>
      <c r="H98" s="586" t="s">
        <v>436</v>
      </c>
      <c r="I98" s="408" t="s">
        <v>436</v>
      </c>
      <c r="J98" s="296" t="s">
        <v>436</v>
      </c>
      <c r="K98" s="296" t="s">
        <v>436</v>
      </c>
      <c r="L98" s="296" t="s">
        <v>436</v>
      </c>
      <c r="M98" s="296" t="s">
        <v>436</v>
      </c>
      <c r="N98" s="296" t="s">
        <v>436</v>
      </c>
      <c r="O98" s="296" t="s">
        <v>436</v>
      </c>
      <c r="P98" s="296" t="s">
        <v>436</v>
      </c>
      <c r="Q98" s="296" t="s">
        <v>436</v>
      </c>
      <c r="R98" s="296" t="s">
        <v>436</v>
      </c>
      <c r="S98" s="296" t="s">
        <v>436</v>
      </c>
      <c r="T98" s="296" t="s">
        <v>436</v>
      </c>
      <c r="U98" s="296" t="s">
        <v>436</v>
      </c>
      <c r="V98" s="397"/>
      <c r="W98" s="379"/>
    </row>
    <row r="99" spans="1:23" s="283" customFormat="1" x14ac:dyDescent="0.25">
      <c r="A99" s="418" t="s">
        <v>202</v>
      </c>
      <c r="B99" s="425" t="s">
        <v>1100</v>
      </c>
      <c r="C99" s="448" t="s">
        <v>906</v>
      </c>
      <c r="D99" s="408">
        <v>4.42</v>
      </c>
      <c r="E99" s="302">
        <v>2.38</v>
      </c>
      <c r="F99" s="302">
        <v>2.27</v>
      </c>
      <c r="G99" s="585">
        <v>2.04</v>
      </c>
      <c r="H99" s="601">
        <v>5.5624200000000004</v>
      </c>
      <c r="I99" s="407">
        <v>2.08</v>
      </c>
      <c r="J99" s="303">
        <v>2.4460000000000002</v>
      </c>
      <c r="K99" s="303"/>
      <c r="L99" s="303">
        <v>2.08</v>
      </c>
      <c r="M99" s="303"/>
      <c r="N99" s="303"/>
      <c r="O99" s="303">
        <v>2.08</v>
      </c>
      <c r="P99" s="303"/>
      <c r="Q99" s="303"/>
      <c r="R99" s="303">
        <v>2.08</v>
      </c>
      <c r="S99" s="303"/>
      <c r="T99" s="303"/>
      <c r="U99" s="305">
        <v>10.360000000000001</v>
      </c>
      <c r="V99" s="397"/>
      <c r="W99" s="379"/>
    </row>
    <row r="100" spans="1:23" s="283" customFormat="1" x14ac:dyDescent="0.25">
      <c r="A100" s="418" t="s">
        <v>218</v>
      </c>
      <c r="B100" s="425" t="s">
        <v>64</v>
      </c>
      <c r="C100" s="448" t="s">
        <v>906</v>
      </c>
      <c r="D100" s="408">
        <v>10.7</v>
      </c>
      <c r="E100" s="296" t="s">
        <v>436</v>
      </c>
      <c r="F100" s="296"/>
      <c r="G100" s="585" t="s">
        <v>436</v>
      </c>
      <c r="H100" s="586" t="s">
        <v>436</v>
      </c>
      <c r="I100" s="408" t="s">
        <v>436</v>
      </c>
      <c r="J100" s="296" t="s">
        <v>436</v>
      </c>
      <c r="K100" s="296" t="s">
        <v>436</v>
      </c>
      <c r="L100" s="296" t="s">
        <v>436</v>
      </c>
      <c r="M100" s="296" t="s">
        <v>436</v>
      </c>
      <c r="N100" s="296" t="s">
        <v>436</v>
      </c>
      <c r="O100" s="296" t="s">
        <v>436</v>
      </c>
      <c r="P100" s="296" t="s">
        <v>436</v>
      </c>
      <c r="Q100" s="296" t="s">
        <v>436</v>
      </c>
      <c r="R100" s="296" t="s">
        <v>436</v>
      </c>
      <c r="S100" s="296" t="s">
        <v>436</v>
      </c>
      <c r="T100" s="296" t="s">
        <v>436</v>
      </c>
      <c r="U100" s="296" t="s">
        <v>436</v>
      </c>
      <c r="V100" s="397"/>
      <c r="W100" s="379"/>
    </row>
    <row r="101" spans="1:23" s="283" customFormat="1" x14ac:dyDescent="0.25">
      <c r="A101" s="418" t="s">
        <v>677</v>
      </c>
      <c r="B101" s="428" t="s">
        <v>803</v>
      </c>
      <c r="C101" s="448" t="s">
        <v>906</v>
      </c>
      <c r="D101" s="408">
        <v>10.7</v>
      </c>
      <c r="E101" s="296" t="s">
        <v>436</v>
      </c>
      <c r="F101" s="296" t="s">
        <v>436</v>
      </c>
      <c r="G101" s="585" t="s">
        <v>436</v>
      </c>
      <c r="H101" s="586" t="s">
        <v>436</v>
      </c>
      <c r="I101" s="408" t="s">
        <v>436</v>
      </c>
      <c r="J101" s="296" t="s">
        <v>436</v>
      </c>
      <c r="K101" s="296" t="s">
        <v>436</v>
      </c>
      <c r="L101" s="296" t="s">
        <v>436</v>
      </c>
      <c r="M101" s="296" t="s">
        <v>436</v>
      </c>
      <c r="N101" s="296" t="s">
        <v>436</v>
      </c>
      <c r="O101" s="296" t="s">
        <v>436</v>
      </c>
      <c r="P101" s="296" t="s">
        <v>436</v>
      </c>
      <c r="Q101" s="296" t="s">
        <v>436</v>
      </c>
      <c r="R101" s="296" t="s">
        <v>436</v>
      </c>
      <c r="S101" s="296" t="s">
        <v>436</v>
      </c>
      <c r="T101" s="296" t="s">
        <v>436</v>
      </c>
      <c r="U101" s="296" t="s">
        <v>436</v>
      </c>
      <c r="V101" s="397"/>
      <c r="W101" s="379"/>
    </row>
    <row r="102" spans="1:23" s="283" customFormat="1" x14ac:dyDescent="0.25">
      <c r="A102" s="418" t="s">
        <v>219</v>
      </c>
      <c r="B102" s="422" t="s">
        <v>1101</v>
      </c>
      <c r="C102" s="448" t="s">
        <v>906</v>
      </c>
      <c r="D102" s="408">
        <v>13.79</v>
      </c>
      <c r="E102" s="302">
        <v>16.45</v>
      </c>
      <c r="F102" s="302">
        <v>219.19</v>
      </c>
      <c r="G102" s="585">
        <v>3.0830000000000002</v>
      </c>
      <c r="H102" s="601">
        <v>119.58897999999999</v>
      </c>
      <c r="I102" s="407">
        <v>3.2240000000000002</v>
      </c>
      <c r="J102" s="303">
        <v>3.2160000000000002</v>
      </c>
      <c r="K102" s="303"/>
      <c r="L102" s="303">
        <v>3.2240000000000002</v>
      </c>
      <c r="M102" s="303"/>
      <c r="N102" s="303"/>
      <c r="O102" s="303">
        <v>3.2240000000000002</v>
      </c>
      <c r="P102" s="303"/>
      <c r="Q102" s="303"/>
      <c r="R102" s="303">
        <v>3.2240000000000002</v>
      </c>
      <c r="S102" s="303"/>
      <c r="T102" s="303"/>
      <c r="U102" s="305">
        <v>15.979000000000001</v>
      </c>
      <c r="V102" s="397"/>
      <c r="W102" s="379"/>
    </row>
    <row r="103" spans="1:23" s="283" customFormat="1" x14ac:dyDescent="0.25">
      <c r="A103" s="418" t="s">
        <v>203</v>
      </c>
      <c r="B103" s="438" t="s">
        <v>62</v>
      </c>
      <c r="C103" s="448" t="s">
        <v>906</v>
      </c>
      <c r="D103" s="409">
        <v>101.85</v>
      </c>
      <c r="E103" s="297">
        <v>157.78</v>
      </c>
      <c r="F103" s="317">
        <v>234.86</v>
      </c>
      <c r="G103" s="585">
        <v>48.911999999999999</v>
      </c>
      <c r="H103" s="601">
        <v>86.400170000000003</v>
      </c>
      <c r="I103" s="585">
        <v>56.805632000000003</v>
      </c>
      <c r="J103" s="317">
        <v>66.257000000000005</v>
      </c>
      <c r="K103" s="317">
        <v>0</v>
      </c>
      <c r="L103" s="317">
        <v>52.903219200000002</v>
      </c>
      <c r="M103" s="317">
        <v>0</v>
      </c>
      <c r="N103" s="317">
        <v>0</v>
      </c>
      <c r="O103" s="317">
        <v>55.019347968000005</v>
      </c>
      <c r="P103" s="317">
        <v>0</v>
      </c>
      <c r="Q103" s="317">
        <v>0</v>
      </c>
      <c r="R103" s="317">
        <v>57.220121886720008</v>
      </c>
      <c r="S103" s="317">
        <v>0</v>
      </c>
      <c r="T103" s="317">
        <v>0</v>
      </c>
      <c r="U103" s="317">
        <v>264.92316905472001</v>
      </c>
      <c r="V103" s="409"/>
      <c r="W103" s="380"/>
    </row>
    <row r="104" spans="1:23" s="283" customFormat="1" x14ac:dyDescent="0.25">
      <c r="A104" s="418" t="s">
        <v>678</v>
      </c>
      <c r="B104" s="422" t="s">
        <v>1102</v>
      </c>
      <c r="C104" s="448" t="s">
        <v>906</v>
      </c>
      <c r="D104" s="409">
        <v>2.39</v>
      </c>
      <c r="E104" s="302">
        <v>2.2000000000000002</v>
      </c>
      <c r="F104" s="302">
        <v>3.41</v>
      </c>
      <c r="G104" s="585">
        <v>3.0350000000000001</v>
      </c>
      <c r="H104" s="601">
        <v>3.66886</v>
      </c>
      <c r="I104" s="303">
        <v>2.4876800000000001</v>
      </c>
      <c r="J104" s="303">
        <v>3.16</v>
      </c>
      <c r="K104" s="303"/>
      <c r="L104" s="303">
        <v>3.2826560000000002</v>
      </c>
      <c r="M104" s="303"/>
      <c r="N104" s="303"/>
      <c r="O104" s="303">
        <v>3.4139622400000005</v>
      </c>
      <c r="P104" s="303"/>
      <c r="Q104" s="303"/>
      <c r="R104" s="303">
        <v>3.5505207296000005</v>
      </c>
      <c r="S104" s="303"/>
      <c r="T104" s="303"/>
      <c r="U104" s="305">
        <v>16.438538969600003</v>
      </c>
      <c r="V104" s="397"/>
      <c r="W104" s="379"/>
    </row>
    <row r="105" spans="1:23" s="283" customFormat="1" x14ac:dyDescent="0.25">
      <c r="A105" s="418" t="s">
        <v>679</v>
      </c>
      <c r="B105" s="422" t="s">
        <v>1103</v>
      </c>
      <c r="C105" s="448" t="s">
        <v>906</v>
      </c>
      <c r="D105" s="409">
        <v>22.72</v>
      </c>
      <c r="E105" s="302">
        <v>22.33</v>
      </c>
      <c r="F105" s="302">
        <v>17.11</v>
      </c>
      <c r="G105" s="585">
        <v>25.876999999999999</v>
      </c>
      <c r="H105" s="601">
        <v>31.2623</v>
      </c>
      <c r="I105" s="303">
        <v>28.164864000000001</v>
      </c>
      <c r="J105" s="303">
        <v>24.109000000000002</v>
      </c>
      <c r="K105" s="303"/>
      <c r="L105" s="303">
        <v>27.988563200000002</v>
      </c>
      <c r="M105" s="303"/>
      <c r="N105" s="303"/>
      <c r="O105" s="303">
        <v>29.108105728000002</v>
      </c>
      <c r="P105" s="303"/>
      <c r="Q105" s="303"/>
      <c r="R105" s="303">
        <v>30.272429957120004</v>
      </c>
      <c r="S105" s="303"/>
      <c r="T105" s="303"/>
      <c r="U105" s="305">
        <v>140.15817888512001</v>
      </c>
      <c r="V105" s="397"/>
      <c r="W105" s="380"/>
    </row>
    <row r="106" spans="1:23" s="283" customFormat="1" x14ac:dyDescent="0.25">
      <c r="A106" s="418" t="s">
        <v>680</v>
      </c>
      <c r="B106" s="422" t="s">
        <v>65</v>
      </c>
      <c r="C106" s="448" t="s">
        <v>906</v>
      </c>
      <c r="D106" s="408" t="s">
        <v>436</v>
      </c>
      <c r="E106" s="296" t="s">
        <v>436</v>
      </c>
      <c r="F106" s="296"/>
      <c r="G106" s="585" t="s">
        <v>436</v>
      </c>
      <c r="H106" s="586" t="s">
        <v>436</v>
      </c>
      <c r="I106" s="296" t="s">
        <v>436</v>
      </c>
      <c r="J106" s="296" t="s">
        <v>436</v>
      </c>
      <c r="K106" s="296" t="s">
        <v>436</v>
      </c>
      <c r="L106" s="296" t="s">
        <v>436</v>
      </c>
      <c r="M106" s="296" t="s">
        <v>436</v>
      </c>
      <c r="N106" s="296" t="s">
        <v>436</v>
      </c>
      <c r="O106" s="296" t="s">
        <v>436</v>
      </c>
      <c r="P106" s="296" t="s">
        <v>436</v>
      </c>
      <c r="Q106" s="296" t="s">
        <v>436</v>
      </c>
      <c r="R106" s="296" t="s">
        <v>436</v>
      </c>
      <c r="S106" s="296" t="s">
        <v>436</v>
      </c>
      <c r="T106" s="296" t="s">
        <v>436</v>
      </c>
      <c r="U106" s="296" t="s">
        <v>436</v>
      </c>
      <c r="V106" s="397"/>
      <c r="W106" s="379"/>
    </row>
    <row r="107" spans="1:23" s="283" customFormat="1" x14ac:dyDescent="0.25">
      <c r="A107" s="418" t="s">
        <v>681</v>
      </c>
      <c r="B107" s="428" t="s">
        <v>804</v>
      </c>
      <c r="C107" s="448" t="s">
        <v>906</v>
      </c>
      <c r="D107" s="408" t="s">
        <v>436</v>
      </c>
      <c r="E107" s="296" t="s">
        <v>436</v>
      </c>
      <c r="F107" s="296" t="s">
        <v>436</v>
      </c>
      <c r="G107" s="585" t="s">
        <v>436</v>
      </c>
      <c r="H107" s="586" t="s">
        <v>436</v>
      </c>
      <c r="I107" s="296" t="s">
        <v>436</v>
      </c>
      <c r="J107" s="296" t="s">
        <v>436</v>
      </c>
      <c r="K107" s="296" t="s">
        <v>436</v>
      </c>
      <c r="L107" s="296" t="s">
        <v>436</v>
      </c>
      <c r="M107" s="296" t="s">
        <v>436</v>
      </c>
      <c r="N107" s="296" t="s">
        <v>436</v>
      </c>
      <c r="O107" s="296" t="s">
        <v>436</v>
      </c>
      <c r="P107" s="296" t="s">
        <v>436</v>
      </c>
      <c r="Q107" s="296" t="s">
        <v>436</v>
      </c>
      <c r="R107" s="296" t="s">
        <v>436</v>
      </c>
      <c r="S107" s="296" t="s">
        <v>436</v>
      </c>
      <c r="T107" s="296" t="s">
        <v>436</v>
      </c>
      <c r="U107" s="296" t="s">
        <v>436</v>
      </c>
      <c r="V107" s="397"/>
      <c r="W107" s="379"/>
    </row>
    <row r="108" spans="1:23" s="283" customFormat="1" ht="16.5" thickBot="1" x14ac:dyDescent="0.3">
      <c r="A108" s="418" t="s">
        <v>682</v>
      </c>
      <c r="B108" s="430" t="s">
        <v>1104</v>
      </c>
      <c r="C108" s="449" t="s">
        <v>906</v>
      </c>
      <c r="D108" s="409">
        <v>76.739999999999995</v>
      </c>
      <c r="E108" s="302">
        <v>133.25</v>
      </c>
      <c r="F108" s="302">
        <v>214.35000000000002</v>
      </c>
      <c r="G108" s="585">
        <v>20</v>
      </c>
      <c r="H108" s="601">
        <v>51.469010000000011</v>
      </c>
      <c r="I108" s="393">
        <v>26.153088000000004</v>
      </c>
      <c r="J108" s="393">
        <v>38.988</v>
      </c>
      <c r="K108" s="393"/>
      <c r="L108" s="393">
        <v>21.632000000000001</v>
      </c>
      <c r="M108" s="393"/>
      <c r="N108" s="393"/>
      <c r="O108" s="393">
        <v>22.497280000000003</v>
      </c>
      <c r="P108" s="393"/>
      <c r="Q108" s="393"/>
      <c r="R108" s="393">
        <v>23.397171200000006</v>
      </c>
      <c r="S108" s="393"/>
      <c r="T108" s="393"/>
      <c r="U108" s="305">
        <v>108.32645120000001</v>
      </c>
      <c r="V108" s="410"/>
      <c r="W108" s="547"/>
    </row>
    <row r="109" spans="1:23" s="283" customFormat="1" x14ac:dyDescent="0.25">
      <c r="A109" s="437" t="s">
        <v>174</v>
      </c>
      <c r="B109" s="436" t="s">
        <v>119</v>
      </c>
      <c r="C109" s="451" t="s">
        <v>906</v>
      </c>
      <c r="D109" s="527">
        <v>60.84</v>
      </c>
      <c r="E109" s="348">
        <v>58.97</v>
      </c>
      <c r="F109" s="582">
        <v>143.84</v>
      </c>
      <c r="G109" s="612">
        <v>61.161789999999641</v>
      </c>
      <c r="H109" s="613">
        <v>168.07090999999983</v>
      </c>
      <c r="I109" s="635">
        <v>72.140217647999606</v>
      </c>
      <c r="J109" s="635">
        <v>64.913769999999914</v>
      </c>
      <c r="K109" s="349"/>
      <c r="L109" s="392">
        <v>47.674096579999848</v>
      </c>
      <c r="M109" s="350"/>
      <c r="N109" s="349"/>
      <c r="O109" s="392">
        <v>51.486115401201062</v>
      </c>
      <c r="P109" s="350"/>
      <c r="Q109" s="350"/>
      <c r="R109" s="392">
        <v>55.49091207440803</v>
      </c>
      <c r="S109" s="350"/>
      <c r="T109" s="350"/>
      <c r="U109" s="392">
        <v>241.76555605560901</v>
      </c>
      <c r="V109" s="411"/>
      <c r="W109" s="381"/>
    </row>
    <row r="110" spans="1:23" s="283" customFormat="1" ht="25.5" x14ac:dyDescent="0.25">
      <c r="A110" s="418" t="s">
        <v>206</v>
      </c>
      <c r="B110" s="421" t="s">
        <v>1109</v>
      </c>
      <c r="C110" s="448" t="s">
        <v>906</v>
      </c>
      <c r="D110" s="408" t="s">
        <v>436</v>
      </c>
      <c r="E110" s="296" t="s">
        <v>436</v>
      </c>
      <c r="F110" s="296" t="s">
        <v>436</v>
      </c>
      <c r="G110" s="585" t="s">
        <v>436</v>
      </c>
      <c r="H110" s="586" t="s">
        <v>436</v>
      </c>
      <c r="I110" s="408" t="s">
        <v>436</v>
      </c>
      <c r="J110" s="296" t="s">
        <v>436</v>
      </c>
      <c r="K110" s="296" t="s">
        <v>436</v>
      </c>
      <c r="L110" s="296" t="s">
        <v>436</v>
      </c>
      <c r="M110" s="296" t="s">
        <v>436</v>
      </c>
      <c r="N110" s="296" t="s">
        <v>436</v>
      </c>
      <c r="O110" s="296" t="s">
        <v>436</v>
      </c>
      <c r="P110" s="296" t="s">
        <v>436</v>
      </c>
      <c r="Q110" s="296" t="s">
        <v>436</v>
      </c>
      <c r="R110" s="296" t="s">
        <v>436</v>
      </c>
      <c r="S110" s="296" t="s">
        <v>436</v>
      </c>
      <c r="T110" s="296" t="s">
        <v>436</v>
      </c>
      <c r="U110" s="296" t="s">
        <v>436</v>
      </c>
      <c r="V110" s="412"/>
      <c r="W110" s="379"/>
    </row>
    <row r="111" spans="1:23" s="283" customFormat="1" ht="25.5" x14ac:dyDescent="0.25">
      <c r="A111" s="418" t="s">
        <v>1046</v>
      </c>
      <c r="B111" s="425" t="s">
        <v>1059</v>
      </c>
      <c r="C111" s="448" t="s">
        <v>906</v>
      </c>
      <c r="D111" s="408" t="s">
        <v>436</v>
      </c>
      <c r="E111" s="296" t="s">
        <v>436</v>
      </c>
      <c r="F111" s="296" t="s">
        <v>436</v>
      </c>
      <c r="G111" s="585" t="s">
        <v>436</v>
      </c>
      <c r="H111" s="586" t="s">
        <v>436</v>
      </c>
      <c r="I111" s="408" t="s">
        <v>436</v>
      </c>
      <c r="J111" s="296" t="s">
        <v>436</v>
      </c>
      <c r="K111" s="296" t="s">
        <v>436</v>
      </c>
      <c r="L111" s="296" t="s">
        <v>436</v>
      </c>
      <c r="M111" s="296" t="s">
        <v>436</v>
      </c>
      <c r="N111" s="296" t="s">
        <v>436</v>
      </c>
      <c r="O111" s="296" t="s">
        <v>436</v>
      </c>
      <c r="P111" s="296" t="s">
        <v>436</v>
      </c>
      <c r="Q111" s="296" t="s">
        <v>436</v>
      </c>
      <c r="R111" s="296" t="s">
        <v>436</v>
      </c>
      <c r="S111" s="296" t="s">
        <v>436</v>
      </c>
      <c r="T111" s="296" t="s">
        <v>436</v>
      </c>
      <c r="U111" s="296" t="s">
        <v>436</v>
      </c>
      <c r="V111" s="398"/>
      <c r="W111" s="379"/>
    </row>
    <row r="112" spans="1:23" s="283" customFormat="1" ht="25.5" x14ac:dyDescent="0.25">
      <c r="A112" s="418" t="s">
        <v>1047</v>
      </c>
      <c r="B112" s="425" t="s">
        <v>1060</v>
      </c>
      <c r="C112" s="448" t="s">
        <v>906</v>
      </c>
      <c r="D112" s="408" t="s">
        <v>436</v>
      </c>
      <c r="E112" s="296" t="s">
        <v>436</v>
      </c>
      <c r="F112" s="296" t="s">
        <v>436</v>
      </c>
      <c r="G112" s="585" t="s">
        <v>436</v>
      </c>
      <c r="H112" s="586" t="s">
        <v>436</v>
      </c>
      <c r="I112" s="408" t="s">
        <v>436</v>
      </c>
      <c r="J112" s="296" t="s">
        <v>436</v>
      </c>
      <c r="K112" s="296" t="s">
        <v>436</v>
      </c>
      <c r="L112" s="296" t="s">
        <v>436</v>
      </c>
      <c r="M112" s="296" t="s">
        <v>436</v>
      </c>
      <c r="N112" s="296" t="s">
        <v>436</v>
      </c>
      <c r="O112" s="296" t="s">
        <v>436</v>
      </c>
      <c r="P112" s="296" t="s">
        <v>436</v>
      </c>
      <c r="Q112" s="296" t="s">
        <v>436</v>
      </c>
      <c r="R112" s="296" t="s">
        <v>436</v>
      </c>
      <c r="S112" s="296" t="s">
        <v>436</v>
      </c>
      <c r="T112" s="296" t="s">
        <v>436</v>
      </c>
      <c r="U112" s="296" t="s">
        <v>436</v>
      </c>
      <c r="V112" s="398"/>
      <c r="W112" s="379"/>
    </row>
    <row r="113" spans="1:23" s="283" customFormat="1" ht="25.5" x14ac:dyDescent="0.25">
      <c r="A113" s="418" t="s">
        <v>26</v>
      </c>
      <c r="B113" s="425" t="s">
        <v>1045</v>
      </c>
      <c r="C113" s="448" t="s">
        <v>906</v>
      </c>
      <c r="D113" s="408" t="s">
        <v>436</v>
      </c>
      <c r="E113" s="296" t="s">
        <v>436</v>
      </c>
      <c r="F113" s="296" t="s">
        <v>436</v>
      </c>
      <c r="G113" s="585" t="s">
        <v>436</v>
      </c>
      <c r="H113" s="586" t="s">
        <v>436</v>
      </c>
      <c r="I113" s="408" t="s">
        <v>436</v>
      </c>
      <c r="J113" s="296" t="s">
        <v>436</v>
      </c>
      <c r="K113" s="296" t="s">
        <v>436</v>
      </c>
      <c r="L113" s="296" t="s">
        <v>436</v>
      </c>
      <c r="M113" s="296" t="s">
        <v>436</v>
      </c>
      <c r="N113" s="296" t="s">
        <v>436</v>
      </c>
      <c r="O113" s="296" t="s">
        <v>436</v>
      </c>
      <c r="P113" s="296" t="s">
        <v>436</v>
      </c>
      <c r="Q113" s="296" t="s">
        <v>436</v>
      </c>
      <c r="R113" s="296" t="s">
        <v>436</v>
      </c>
      <c r="S113" s="296" t="s">
        <v>436</v>
      </c>
      <c r="T113" s="296" t="s">
        <v>436</v>
      </c>
      <c r="U113" s="296" t="s">
        <v>436</v>
      </c>
      <c r="V113" s="398"/>
      <c r="W113" s="379"/>
    </row>
    <row r="114" spans="1:23" s="283" customFormat="1" x14ac:dyDescent="0.25">
      <c r="A114" s="418" t="s">
        <v>207</v>
      </c>
      <c r="B114" s="420" t="s">
        <v>96</v>
      </c>
      <c r="C114" s="448" t="s">
        <v>906</v>
      </c>
      <c r="D114" s="408" t="s">
        <v>436</v>
      </c>
      <c r="E114" s="296" t="s">
        <v>436</v>
      </c>
      <c r="F114" s="296" t="s">
        <v>436</v>
      </c>
      <c r="G114" s="585" t="s">
        <v>436</v>
      </c>
      <c r="H114" s="586" t="s">
        <v>436</v>
      </c>
      <c r="I114" s="408" t="s">
        <v>436</v>
      </c>
      <c r="J114" s="296" t="s">
        <v>436</v>
      </c>
      <c r="K114" s="296" t="s">
        <v>436</v>
      </c>
      <c r="L114" s="296" t="s">
        <v>436</v>
      </c>
      <c r="M114" s="296" t="s">
        <v>436</v>
      </c>
      <c r="N114" s="296" t="s">
        <v>436</v>
      </c>
      <c r="O114" s="296" t="s">
        <v>436</v>
      </c>
      <c r="P114" s="296" t="s">
        <v>436</v>
      </c>
      <c r="Q114" s="296" t="s">
        <v>436</v>
      </c>
      <c r="R114" s="296" t="s">
        <v>436</v>
      </c>
      <c r="S114" s="296" t="s">
        <v>436</v>
      </c>
      <c r="T114" s="296" t="s">
        <v>436</v>
      </c>
      <c r="U114" s="296" t="s">
        <v>436</v>
      </c>
      <c r="V114" s="398"/>
      <c r="W114" s="379"/>
    </row>
    <row r="115" spans="1:23" s="283" customFormat="1" x14ac:dyDescent="0.25">
      <c r="A115" s="418" t="s">
        <v>914</v>
      </c>
      <c r="B115" s="420" t="s">
        <v>1105</v>
      </c>
      <c r="C115" s="448" t="s">
        <v>906</v>
      </c>
      <c r="D115" s="463">
        <v>55.352232000000008</v>
      </c>
      <c r="E115" s="303">
        <v>29.8</v>
      </c>
      <c r="F115" s="373">
        <v>25.76</v>
      </c>
      <c r="G115" s="586">
        <v>16.991999999999855</v>
      </c>
      <c r="H115" s="586">
        <v>46.249110918205737</v>
      </c>
      <c r="I115" s="373">
        <v>47.497160732778994</v>
      </c>
      <c r="J115" s="373">
        <v>21.3125910878661</v>
      </c>
      <c r="K115" s="373">
        <v>0</v>
      </c>
      <c r="L115" s="373">
        <v>16.114039940000012</v>
      </c>
      <c r="M115" s="373">
        <v>0</v>
      </c>
      <c r="N115" s="373">
        <v>0</v>
      </c>
      <c r="O115" s="373">
        <v>16.555816495600862</v>
      </c>
      <c r="P115" s="373">
        <v>0</v>
      </c>
      <c r="Q115" s="373">
        <v>0</v>
      </c>
      <c r="R115" s="373">
        <v>17.135561212584079</v>
      </c>
      <c r="S115" s="373">
        <v>0</v>
      </c>
      <c r="T115" s="373">
        <v>0</v>
      </c>
      <c r="U115" s="305">
        <v>79.222683648185139</v>
      </c>
      <c r="V115" s="400"/>
      <c r="W115" s="380"/>
    </row>
    <row r="116" spans="1:23" s="283" customFormat="1" x14ac:dyDescent="0.25">
      <c r="A116" s="418" t="s">
        <v>915</v>
      </c>
      <c r="B116" s="420" t="s">
        <v>97</v>
      </c>
      <c r="C116" s="448" t="s">
        <v>906</v>
      </c>
      <c r="D116" s="408" t="s">
        <v>436</v>
      </c>
      <c r="E116" s="296" t="s">
        <v>436</v>
      </c>
      <c r="F116" s="296" t="s">
        <v>436</v>
      </c>
      <c r="G116" s="585" t="s">
        <v>436</v>
      </c>
      <c r="H116" s="586" t="s">
        <v>436</v>
      </c>
      <c r="I116" s="296" t="s">
        <v>436</v>
      </c>
      <c r="J116" s="296" t="s">
        <v>436</v>
      </c>
      <c r="K116" s="296" t="s">
        <v>436</v>
      </c>
      <c r="L116" s="296" t="s">
        <v>436</v>
      </c>
      <c r="M116" s="296" t="s">
        <v>436</v>
      </c>
      <c r="N116" s="296" t="s">
        <v>436</v>
      </c>
      <c r="O116" s="296" t="s">
        <v>436</v>
      </c>
      <c r="P116" s="296" t="s">
        <v>436</v>
      </c>
      <c r="Q116" s="296" t="s">
        <v>436</v>
      </c>
      <c r="R116" s="296" t="s">
        <v>436</v>
      </c>
      <c r="S116" s="296" t="s">
        <v>436</v>
      </c>
      <c r="T116" s="296" t="s">
        <v>436</v>
      </c>
      <c r="U116" s="296" t="s">
        <v>436</v>
      </c>
      <c r="V116" s="398"/>
      <c r="W116" s="379"/>
    </row>
    <row r="117" spans="1:23" s="283" customFormat="1" x14ac:dyDescent="0.25">
      <c r="A117" s="418" t="s">
        <v>916</v>
      </c>
      <c r="B117" s="420" t="s">
        <v>1106</v>
      </c>
      <c r="C117" s="448" t="s">
        <v>906</v>
      </c>
      <c r="D117" s="394">
        <v>0.82134000000000018</v>
      </c>
      <c r="E117" s="303">
        <v>0.85</v>
      </c>
      <c r="F117" s="303">
        <v>19.04</v>
      </c>
      <c r="G117" s="600">
        <v>-8.9512999999999998</v>
      </c>
      <c r="H117" s="586">
        <v>-3.0841399999999979</v>
      </c>
      <c r="I117" s="305">
        <v>-16.33462878527137</v>
      </c>
      <c r="J117" s="305">
        <v>-12.110399440523285</v>
      </c>
      <c r="K117" s="303">
        <v>0</v>
      </c>
      <c r="L117" s="305">
        <v>-16.437430174649155</v>
      </c>
      <c r="M117" s="303">
        <v>0</v>
      </c>
      <c r="N117" s="303">
        <v>0</v>
      </c>
      <c r="O117" s="305">
        <v>-17.132015345850945</v>
      </c>
      <c r="P117" s="303">
        <v>0</v>
      </c>
      <c r="Q117" s="303">
        <v>0</v>
      </c>
      <c r="R117" s="305">
        <v>-17.854383923900805</v>
      </c>
      <c r="S117" s="303">
        <v>0</v>
      </c>
      <c r="T117" s="303">
        <v>0</v>
      </c>
      <c r="U117" s="305">
        <v>-82.352406888627911</v>
      </c>
      <c r="V117" s="398"/>
      <c r="W117" s="379"/>
    </row>
    <row r="118" spans="1:23" s="283" customFormat="1" x14ac:dyDescent="0.25">
      <c r="A118" s="418" t="s">
        <v>917</v>
      </c>
      <c r="B118" s="420" t="s">
        <v>1107</v>
      </c>
      <c r="C118" s="448" t="s">
        <v>906</v>
      </c>
      <c r="D118" s="408" t="s">
        <v>436</v>
      </c>
      <c r="E118" s="296" t="s">
        <v>436</v>
      </c>
      <c r="F118" s="296" t="s">
        <v>436</v>
      </c>
      <c r="G118" s="585" t="s">
        <v>436</v>
      </c>
      <c r="H118" s="586" t="s">
        <v>436</v>
      </c>
      <c r="I118" s="296" t="s">
        <v>436</v>
      </c>
      <c r="J118" s="296" t="s">
        <v>436</v>
      </c>
      <c r="K118" s="296" t="s">
        <v>436</v>
      </c>
      <c r="L118" s="296" t="s">
        <v>436</v>
      </c>
      <c r="M118" s="296" t="s">
        <v>436</v>
      </c>
      <c r="N118" s="296" t="s">
        <v>436</v>
      </c>
      <c r="O118" s="296" t="s">
        <v>436</v>
      </c>
      <c r="P118" s="296" t="s">
        <v>436</v>
      </c>
      <c r="Q118" s="296" t="s">
        <v>436</v>
      </c>
      <c r="R118" s="296" t="s">
        <v>436</v>
      </c>
      <c r="S118" s="296" t="s">
        <v>436</v>
      </c>
      <c r="T118" s="296" t="s">
        <v>436</v>
      </c>
      <c r="U118" s="296" t="s">
        <v>436</v>
      </c>
      <c r="V118" s="398"/>
      <c r="W118" s="379"/>
    </row>
    <row r="119" spans="1:23" s="283" customFormat="1" x14ac:dyDescent="0.25">
      <c r="A119" s="418" t="s">
        <v>918</v>
      </c>
      <c r="B119" s="420" t="s">
        <v>104</v>
      </c>
      <c r="C119" s="448" t="s">
        <v>906</v>
      </c>
      <c r="D119" s="408" t="s">
        <v>436</v>
      </c>
      <c r="E119" s="296" t="s">
        <v>436</v>
      </c>
      <c r="F119" s="296" t="s">
        <v>436</v>
      </c>
      <c r="G119" s="585" t="s">
        <v>436</v>
      </c>
      <c r="H119" s="586" t="s">
        <v>436</v>
      </c>
      <c r="I119" s="296" t="s">
        <v>436</v>
      </c>
      <c r="J119" s="296" t="s">
        <v>436</v>
      </c>
      <c r="K119" s="296" t="s">
        <v>436</v>
      </c>
      <c r="L119" s="296" t="s">
        <v>436</v>
      </c>
      <c r="M119" s="296" t="s">
        <v>436</v>
      </c>
      <c r="N119" s="296" t="s">
        <v>436</v>
      </c>
      <c r="O119" s="296" t="s">
        <v>436</v>
      </c>
      <c r="P119" s="296" t="s">
        <v>436</v>
      </c>
      <c r="Q119" s="296" t="s">
        <v>436</v>
      </c>
      <c r="R119" s="296" t="s">
        <v>436</v>
      </c>
      <c r="S119" s="296" t="s">
        <v>436</v>
      </c>
      <c r="T119" s="296" t="s">
        <v>436</v>
      </c>
      <c r="U119" s="296" t="s">
        <v>436</v>
      </c>
      <c r="V119" s="398"/>
      <c r="W119" s="379"/>
    </row>
    <row r="120" spans="1:23" s="283" customFormat="1" x14ac:dyDescent="0.25">
      <c r="A120" s="418" t="s">
        <v>919</v>
      </c>
      <c r="B120" s="421" t="s">
        <v>976</v>
      </c>
      <c r="C120" s="448" t="s">
        <v>906</v>
      </c>
      <c r="D120" s="408" t="s">
        <v>436</v>
      </c>
      <c r="E120" s="296" t="s">
        <v>436</v>
      </c>
      <c r="F120" s="296" t="s">
        <v>436</v>
      </c>
      <c r="G120" s="585" t="s">
        <v>436</v>
      </c>
      <c r="H120" s="586" t="s">
        <v>436</v>
      </c>
      <c r="I120" s="296" t="s">
        <v>436</v>
      </c>
      <c r="J120" s="296" t="s">
        <v>436</v>
      </c>
      <c r="K120" s="296" t="s">
        <v>436</v>
      </c>
      <c r="L120" s="296" t="s">
        <v>436</v>
      </c>
      <c r="M120" s="296" t="s">
        <v>436</v>
      </c>
      <c r="N120" s="296" t="s">
        <v>436</v>
      </c>
      <c r="O120" s="296" t="s">
        <v>436</v>
      </c>
      <c r="P120" s="296" t="s">
        <v>436</v>
      </c>
      <c r="Q120" s="296" t="s">
        <v>436</v>
      </c>
      <c r="R120" s="296" t="s">
        <v>436</v>
      </c>
      <c r="S120" s="296" t="s">
        <v>436</v>
      </c>
      <c r="T120" s="296" t="s">
        <v>436</v>
      </c>
      <c r="U120" s="296" t="s">
        <v>436</v>
      </c>
      <c r="V120" s="398"/>
      <c r="W120" s="379"/>
    </row>
    <row r="121" spans="1:23" s="283" customFormat="1" x14ac:dyDescent="0.25">
      <c r="A121" s="418" t="s">
        <v>27</v>
      </c>
      <c r="B121" s="422" t="s">
        <v>800</v>
      </c>
      <c r="C121" s="448" t="s">
        <v>906</v>
      </c>
      <c r="D121" s="408" t="s">
        <v>436</v>
      </c>
      <c r="E121" s="296" t="s">
        <v>436</v>
      </c>
      <c r="F121" s="296" t="s">
        <v>436</v>
      </c>
      <c r="G121" s="585" t="s">
        <v>436</v>
      </c>
      <c r="H121" s="586" t="s">
        <v>436</v>
      </c>
      <c r="I121" s="296" t="s">
        <v>436</v>
      </c>
      <c r="J121" s="296" t="s">
        <v>436</v>
      </c>
      <c r="K121" s="296" t="s">
        <v>436</v>
      </c>
      <c r="L121" s="296" t="s">
        <v>436</v>
      </c>
      <c r="M121" s="296" t="s">
        <v>436</v>
      </c>
      <c r="N121" s="296" t="s">
        <v>436</v>
      </c>
      <c r="O121" s="296" t="s">
        <v>436</v>
      </c>
      <c r="P121" s="296" t="s">
        <v>436</v>
      </c>
      <c r="Q121" s="296" t="s">
        <v>436</v>
      </c>
      <c r="R121" s="296" t="s">
        <v>436</v>
      </c>
      <c r="S121" s="296" t="s">
        <v>436</v>
      </c>
      <c r="T121" s="296" t="s">
        <v>436</v>
      </c>
      <c r="U121" s="296" t="s">
        <v>436</v>
      </c>
      <c r="V121" s="398"/>
      <c r="W121" s="379"/>
    </row>
    <row r="122" spans="1:23" s="283" customFormat="1" x14ac:dyDescent="0.25">
      <c r="A122" s="418" t="s">
        <v>28</v>
      </c>
      <c r="B122" s="422" t="s">
        <v>788</v>
      </c>
      <c r="C122" s="448" t="s">
        <v>906</v>
      </c>
      <c r="D122" s="408" t="s">
        <v>436</v>
      </c>
      <c r="E122" s="296" t="s">
        <v>436</v>
      </c>
      <c r="F122" s="296" t="s">
        <v>436</v>
      </c>
      <c r="G122" s="585" t="s">
        <v>436</v>
      </c>
      <c r="H122" s="586" t="s">
        <v>436</v>
      </c>
      <c r="I122" s="296" t="s">
        <v>436</v>
      </c>
      <c r="J122" s="296" t="s">
        <v>436</v>
      </c>
      <c r="K122" s="296" t="s">
        <v>436</v>
      </c>
      <c r="L122" s="296" t="s">
        <v>436</v>
      </c>
      <c r="M122" s="296" t="s">
        <v>436</v>
      </c>
      <c r="N122" s="296" t="s">
        <v>436</v>
      </c>
      <c r="O122" s="296" t="s">
        <v>436</v>
      </c>
      <c r="P122" s="296" t="s">
        <v>436</v>
      </c>
      <c r="Q122" s="296" t="s">
        <v>436</v>
      </c>
      <c r="R122" s="296" t="s">
        <v>436</v>
      </c>
      <c r="S122" s="296" t="s">
        <v>436</v>
      </c>
      <c r="T122" s="296" t="s">
        <v>436</v>
      </c>
      <c r="U122" s="296" t="s">
        <v>436</v>
      </c>
      <c r="V122" s="398"/>
      <c r="W122" s="379"/>
    </row>
    <row r="123" spans="1:23" s="283" customFormat="1" ht="16.5" thickBot="1" x14ac:dyDescent="0.3">
      <c r="A123" s="418" t="s">
        <v>920</v>
      </c>
      <c r="B123" s="423" t="s">
        <v>1108</v>
      </c>
      <c r="C123" s="449" t="s">
        <v>906</v>
      </c>
      <c r="D123" s="394">
        <v>4.6664279999999954</v>
      </c>
      <c r="E123" s="303">
        <v>28.33</v>
      </c>
      <c r="F123" s="305">
        <v>99</v>
      </c>
      <c r="G123" s="596">
        <v>53.121089999999782</v>
      </c>
      <c r="H123" s="615">
        <v>124.90593908179409</v>
      </c>
      <c r="I123" s="305">
        <v>24.643056915220612</v>
      </c>
      <c r="J123" s="305">
        <v>43.601178912133818</v>
      </c>
      <c r="K123" s="305">
        <v>0</v>
      </c>
      <c r="L123" s="305">
        <v>47.99748681464915</v>
      </c>
      <c r="M123" s="305">
        <v>0</v>
      </c>
      <c r="N123" s="305">
        <v>0</v>
      </c>
      <c r="O123" s="305">
        <v>52.062314251450957</v>
      </c>
      <c r="P123" s="305">
        <v>0</v>
      </c>
      <c r="Q123" s="305">
        <v>0</v>
      </c>
      <c r="R123" s="305">
        <v>56.209734785724848</v>
      </c>
      <c r="S123" s="305">
        <v>0</v>
      </c>
      <c r="T123" s="305">
        <v>0</v>
      </c>
      <c r="U123" s="305">
        <v>244.89527929605191</v>
      </c>
      <c r="V123" s="398"/>
      <c r="W123" s="379"/>
    </row>
    <row r="124" spans="1:23" s="283" customFormat="1" x14ac:dyDescent="0.25">
      <c r="A124" s="437" t="s">
        <v>175</v>
      </c>
      <c r="B124" s="436" t="s">
        <v>66</v>
      </c>
      <c r="C124" s="451" t="s">
        <v>906</v>
      </c>
      <c r="D124" s="527">
        <v>24.81</v>
      </c>
      <c r="E124" s="349">
        <v>38.68</v>
      </c>
      <c r="F124" s="582">
        <v>36.68</v>
      </c>
      <c r="G124" s="616">
        <v>12.232357999999929</v>
      </c>
      <c r="H124" s="613">
        <v>27.584900000000001</v>
      </c>
      <c r="I124" s="349">
        <v>14.428043529599922</v>
      </c>
      <c r="J124" s="349">
        <v>12.982753999999984</v>
      </c>
      <c r="K124" s="349"/>
      <c r="L124" s="349">
        <v>9.5348193159999699</v>
      </c>
      <c r="M124" s="349"/>
      <c r="N124" s="349"/>
      <c r="O124" s="349">
        <v>10.297223080240213</v>
      </c>
      <c r="P124" s="349"/>
      <c r="Q124" s="349"/>
      <c r="R124" s="349">
        <v>11.098182414881606</v>
      </c>
      <c r="S124" s="349"/>
      <c r="T124" s="349"/>
      <c r="U124" s="349">
        <v>48.353111211121849</v>
      </c>
      <c r="V124" s="347"/>
      <c r="W124" s="381"/>
    </row>
    <row r="125" spans="1:23" s="283" customFormat="1" x14ac:dyDescent="0.25">
      <c r="A125" s="418" t="s">
        <v>171</v>
      </c>
      <c r="B125" s="420" t="s">
        <v>57</v>
      </c>
      <c r="C125" s="448" t="s">
        <v>906</v>
      </c>
      <c r="D125" s="408" t="s">
        <v>436</v>
      </c>
      <c r="E125" s="296" t="s">
        <v>436</v>
      </c>
      <c r="F125" s="296" t="s">
        <v>436</v>
      </c>
      <c r="G125" s="585" t="s">
        <v>436</v>
      </c>
      <c r="H125" s="586" t="s">
        <v>436</v>
      </c>
      <c r="I125" s="408" t="s">
        <v>436</v>
      </c>
      <c r="J125" s="296" t="s">
        <v>436</v>
      </c>
      <c r="K125" s="296" t="s">
        <v>436</v>
      </c>
      <c r="L125" s="296" t="s">
        <v>436</v>
      </c>
      <c r="M125" s="296" t="s">
        <v>436</v>
      </c>
      <c r="N125" s="296" t="s">
        <v>436</v>
      </c>
      <c r="O125" s="296" t="s">
        <v>436</v>
      </c>
      <c r="P125" s="296" t="s">
        <v>436</v>
      </c>
      <c r="Q125" s="296" t="s">
        <v>436</v>
      </c>
      <c r="R125" s="296" t="s">
        <v>436</v>
      </c>
      <c r="S125" s="296" t="s">
        <v>436</v>
      </c>
      <c r="T125" s="296" t="s">
        <v>436</v>
      </c>
      <c r="U125" s="296" t="s">
        <v>436</v>
      </c>
      <c r="V125" s="316"/>
      <c r="W125" s="379"/>
    </row>
    <row r="126" spans="1:23" s="283" customFormat="1" ht="25.5" x14ac:dyDescent="0.25">
      <c r="A126" s="418" t="s">
        <v>53</v>
      </c>
      <c r="B126" s="425" t="s">
        <v>1059</v>
      </c>
      <c r="C126" s="448" t="s">
        <v>906</v>
      </c>
      <c r="D126" s="408" t="s">
        <v>436</v>
      </c>
      <c r="E126" s="296" t="s">
        <v>436</v>
      </c>
      <c r="F126" s="296" t="s">
        <v>436</v>
      </c>
      <c r="G126" s="585" t="s">
        <v>436</v>
      </c>
      <c r="H126" s="586" t="s">
        <v>436</v>
      </c>
      <c r="I126" s="408" t="s">
        <v>436</v>
      </c>
      <c r="J126" s="296" t="s">
        <v>436</v>
      </c>
      <c r="K126" s="296" t="s">
        <v>436</v>
      </c>
      <c r="L126" s="296" t="s">
        <v>436</v>
      </c>
      <c r="M126" s="296" t="s">
        <v>436</v>
      </c>
      <c r="N126" s="296" t="s">
        <v>436</v>
      </c>
      <c r="O126" s="296" t="s">
        <v>436</v>
      </c>
      <c r="P126" s="296" t="s">
        <v>436</v>
      </c>
      <c r="Q126" s="296" t="s">
        <v>436</v>
      </c>
      <c r="R126" s="296" t="s">
        <v>436</v>
      </c>
      <c r="S126" s="296" t="s">
        <v>436</v>
      </c>
      <c r="T126" s="296" t="s">
        <v>436</v>
      </c>
      <c r="U126" s="296" t="s">
        <v>436</v>
      </c>
      <c r="V126" s="398"/>
      <c r="W126" s="379"/>
    </row>
    <row r="127" spans="1:23" s="283" customFormat="1" ht="25.5" x14ac:dyDescent="0.25">
      <c r="A127" s="418" t="s">
        <v>54</v>
      </c>
      <c r="B127" s="425" t="s">
        <v>1060</v>
      </c>
      <c r="C127" s="448" t="s">
        <v>906</v>
      </c>
      <c r="D127" s="408" t="s">
        <v>436</v>
      </c>
      <c r="E127" s="296" t="s">
        <v>436</v>
      </c>
      <c r="F127" s="296" t="s">
        <v>436</v>
      </c>
      <c r="G127" s="585" t="s">
        <v>436</v>
      </c>
      <c r="H127" s="586" t="s">
        <v>436</v>
      </c>
      <c r="I127" s="408" t="s">
        <v>436</v>
      </c>
      <c r="J127" s="296" t="s">
        <v>436</v>
      </c>
      <c r="K127" s="296" t="s">
        <v>436</v>
      </c>
      <c r="L127" s="296" t="s">
        <v>436</v>
      </c>
      <c r="M127" s="296" t="s">
        <v>436</v>
      </c>
      <c r="N127" s="296" t="s">
        <v>436</v>
      </c>
      <c r="O127" s="296" t="s">
        <v>436</v>
      </c>
      <c r="P127" s="296" t="s">
        <v>436</v>
      </c>
      <c r="Q127" s="296" t="s">
        <v>436</v>
      </c>
      <c r="R127" s="296" t="s">
        <v>436</v>
      </c>
      <c r="S127" s="296" t="s">
        <v>436</v>
      </c>
      <c r="T127" s="296" t="s">
        <v>436</v>
      </c>
      <c r="U127" s="296" t="s">
        <v>436</v>
      </c>
      <c r="V127" s="398"/>
      <c r="W127" s="379"/>
    </row>
    <row r="128" spans="1:23" s="283" customFormat="1" ht="25.5" x14ac:dyDescent="0.25">
      <c r="A128" s="418" t="s">
        <v>55</v>
      </c>
      <c r="B128" s="425" t="s">
        <v>1045</v>
      </c>
      <c r="C128" s="448" t="s">
        <v>906</v>
      </c>
      <c r="D128" s="408" t="s">
        <v>436</v>
      </c>
      <c r="E128" s="296" t="s">
        <v>436</v>
      </c>
      <c r="F128" s="296" t="s">
        <v>436</v>
      </c>
      <c r="G128" s="585" t="s">
        <v>436</v>
      </c>
      <c r="H128" s="586" t="s">
        <v>436</v>
      </c>
      <c r="I128" s="408" t="s">
        <v>436</v>
      </c>
      <c r="J128" s="296" t="s">
        <v>436</v>
      </c>
      <c r="K128" s="296" t="s">
        <v>436</v>
      </c>
      <c r="L128" s="296" t="s">
        <v>436</v>
      </c>
      <c r="M128" s="296" t="s">
        <v>436</v>
      </c>
      <c r="N128" s="296" t="s">
        <v>436</v>
      </c>
      <c r="O128" s="296" t="s">
        <v>436</v>
      </c>
      <c r="P128" s="296" t="s">
        <v>436</v>
      </c>
      <c r="Q128" s="296" t="s">
        <v>436</v>
      </c>
      <c r="R128" s="296" t="s">
        <v>436</v>
      </c>
      <c r="S128" s="296" t="s">
        <v>436</v>
      </c>
      <c r="T128" s="296" t="s">
        <v>436</v>
      </c>
      <c r="U128" s="296" t="s">
        <v>436</v>
      </c>
      <c r="V128" s="398"/>
      <c r="W128" s="379"/>
    </row>
    <row r="129" spans="1:23" s="283" customFormat="1" x14ac:dyDescent="0.25">
      <c r="A129" s="418" t="s">
        <v>965</v>
      </c>
      <c r="B129" s="438" t="s">
        <v>105</v>
      </c>
      <c r="C129" s="448" t="s">
        <v>906</v>
      </c>
      <c r="D129" s="408" t="s">
        <v>436</v>
      </c>
      <c r="E129" s="296" t="s">
        <v>436</v>
      </c>
      <c r="F129" s="296" t="s">
        <v>436</v>
      </c>
      <c r="G129" s="585" t="s">
        <v>436</v>
      </c>
      <c r="H129" s="586" t="s">
        <v>436</v>
      </c>
      <c r="I129" s="408" t="s">
        <v>436</v>
      </c>
      <c r="J129" s="296" t="s">
        <v>436</v>
      </c>
      <c r="K129" s="296" t="s">
        <v>436</v>
      </c>
      <c r="L129" s="296" t="s">
        <v>436</v>
      </c>
      <c r="M129" s="296" t="s">
        <v>436</v>
      </c>
      <c r="N129" s="296" t="s">
        <v>436</v>
      </c>
      <c r="O129" s="296" t="s">
        <v>436</v>
      </c>
      <c r="P129" s="296" t="s">
        <v>436</v>
      </c>
      <c r="Q129" s="296" t="s">
        <v>436</v>
      </c>
      <c r="R129" s="296" t="s">
        <v>436</v>
      </c>
      <c r="S129" s="296" t="s">
        <v>436</v>
      </c>
      <c r="T129" s="296" t="s">
        <v>436</v>
      </c>
      <c r="U129" s="296" t="s">
        <v>436</v>
      </c>
      <c r="V129" s="398"/>
      <c r="W129" s="379"/>
    </row>
    <row r="130" spans="1:23" s="283" customFormat="1" x14ac:dyDescent="0.25">
      <c r="A130" s="418" t="s">
        <v>966</v>
      </c>
      <c r="B130" s="438" t="s">
        <v>973</v>
      </c>
      <c r="C130" s="448" t="s">
        <v>906</v>
      </c>
      <c r="D130" s="394">
        <v>22.572137999999999</v>
      </c>
      <c r="E130" s="305">
        <v>19.54</v>
      </c>
      <c r="F130" s="305">
        <v>6.57</v>
      </c>
      <c r="G130" s="600">
        <v>3.3983999999999712</v>
      </c>
      <c r="H130" s="586">
        <v>9.2498221836411485</v>
      </c>
      <c r="I130" s="305">
        <v>9.4994321465557992</v>
      </c>
      <c r="J130" s="305">
        <v>4.2625182175732199</v>
      </c>
      <c r="K130" s="305"/>
      <c r="L130" s="305">
        <v>3.2228079880000027</v>
      </c>
      <c r="M130" s="305"/>
      <c r="N130" s="305"/>
      <c r="O130" s="305">
        <v>3.3111632991201727</v>
      </c>
      <c r="P130" s="305"/>
      <c r="Q130" s="305"/>
      <c r="R130" s="305">
        <v>3.4271122425168161</v>
      </c>
      <c r="S130" s="305"/>
      <c r="T130" s="305"/>
      <c r="U130" s="305">
        <v>15.84453672963703</v>
      </c>
      <c r="V130" s="400"/>
      <c r="W130" s="380"/>
    </row>
    <row r="131" spans="1:23" s="283" customFormat="1" x14ac:dyDescent="0.25">
      <c r="A131" s="418" t="s">
        <v>967</v>
      </c>
      <c r="B131" s="438" t="s">
        <v>99</v>
      </c>
      <c r="C131" s="448" t="s">
        <v>906</v>
      </c>
      <c r="D131" s="408" t="s">
        <v>436</v>
      </c>
      <c r="E131" s="296" t="s">
        <v>436</v>
      </c>
      <c r="F131" s="296" t="s">
        <v>436</v>
      </c>
      <c r="G131" s="585" t="s">
        <v>436</v>
      </c>
      <c r="H131" s="586" t="s">
        <v>436</v>
      </c>
      <c r="I131" s="296" t="s">
        <v>436</v>
      </c>
      <c r="J131" s="296" t="s">
        <v>436</v>
      </c>
      <c r="K131" s="296" t="s">
        <v>436</v>
      </c>
      <c r="L131" s="296" t="s">
        <v>436</v>
      </c>
      <c r="M131" s="296" t="s">
        <v>436</v>
      </c>
      <c r="N131" s="296" t="s">
        <v>436</v>
      </c>
      <c r="O131" s="296" t="s">
        <v>436</v>
      </c>
      <c r="P131" s="296" t="s">
        <v>436</v>
      </c>
      <c r="Q131" s="296" t="s">
        <v>436</v>
      </c>
      <c r="R131" s="296" t="s">
        <v>436</v>
      </c>
      <c r="S131" s="296" t="s">
        <v>436</v>
      </c>
      <c r="T131" s="296" t="s">
        <v>436</v>
      </c>
      <c r="U131" s="296" t="s">
        <v>436</v>
      </c>
      <c r="V131" s="398"/>
      <c r="W131" s="379"/>
    </row>
    <row r="132" spans="1:23" s="283" customFormat="1" x14ac:dyDescent="0.25">
      <c r="A132" s="418" t="s">
        <v>968</v>
      </c>
      <c r="B132" s="438" t="s">
        <v>974</v>
      </c>
      <c r="C132" s="448" t="s">
        <v>906</v>
      </c>
      <c r="D132" s="394">
        <v>0.33493500000000004</v>
      </c>
      <c r="E132" s="299">
        <v>0.56000000000000005</v>
      </c>
      <c r="F132" s="305">
        <v>4.8600000000000003</v>
      </c>
      <c r="G132" s="598">
        <v>0</v>
      </c>
      <c r="H132" s="586">
        <v>0</v>
      </c>
      <c r="I132" s="598">
        <v>0</v>
      </c>
      <c r="J132" s="598">
        <v>0</v>
      </c>
      <c r="K132" s="305"/>
      <c r="L132" s="305">
        <v>0</v>
      </c>
      <c r="M132" s="305"/>
      <c r="N132" s="305"/>
      <c r="O132" s="305">
        <v>0</v>
      </c>
      <c r="P132" s="305"/>
      <c r="Q132" s="305"/>
      <c r="R132" s="305">
        <v>0</v>
      </c>
      <c r="S132" s="305"/>
      <c r="T132" s="305"/>
      <c r="U132" s="305">
        <v>0</v>
      </c>
      <c r="V132" s="398"/>
      <c r="W132" s="379"/>
    </row>
    <row r="133" spans="1:23" s="283" customFormat="1" x14ac:dyDescent="0.25">
      <c r="A133" s="418" t="s">
        <v>969</v>
      </c>
      <c r="B133" s="438" t="s">
        <v>975</v>
      </c>
      <c r="C133" s="448" t="s">
        <v>906</v>
      </c>
      <c r="D133" s="408" t="s">
        <v>436</v>
      </c>
      <c r="E133" s="296" t="s">
        <v>436</v>
      </c>
      <c r="F133" s="296" t="s">
        <v>436</v>
      </c>
      <c r="G133" s="585" t="s">
        <v>436</v>
      </c>
      <c r="H133" s="586" t="s">
        <v>436</v>
      </c>
      <c r="I133" s="296" t="s">
        <v>436</v>
      </c>
      <c r="J133" s="296" t="s">
        <v>436</v>
      </c>
      <c r="K133" s="296" t="s">
        <v>436</v>
      </c>
      <c r="L133" s="296" t="s">
        <v>436</v>
      </c>
      <c r="M133" s="296" t="s">
        <v>436</v>
      </c>
      <c r="N133" s="296" t="s">
        <v>436</v>
      </c>
      <c r="O133" s="296" t="s">
        <v>436</v>
      </c>
      <c r="P133" s="296" t="s">
        <v>436</v>
      </c>
      <c r="Q133" s="296" t="s">
        <v>436</v>
      </c>
      <c r="R133" s="296" t="s">
        <v>436</v>
      </c>
      <c r="S133" s="296" t="s">
        <v>436</v>
      </c>
      <c r="T133" s="296" t="s">
        <v>436</v>
      </c>
      <c r="U133" s="296" t="s">
        <v>436</v>
      </c>
      <c r="V133" s="398"/>
      <c r="W133" s="379"/>
    </row>
    <row r="134" spans="1:23" s="283" customFormat="1" x14ac:dyDescent="0.25">
      <c r="A134" s="418" t="s">
        <v>970</v>
      </c>
      <c r="B134" s="438" t="s">
        <v>106</v>
      </c>
      <c r="C134" s="448" t="s">
        <v>906</v>
      </c>
      <c r="D134" s="408" t="s">
        <v>436</v>
      </c>
      <c r="E134" s="296" t="s">
        <v>436</v>
      </c>
      <c r="F134" s="296" t="s">
        <v>436</v>
      </c>
      <c r="G134" s="585" t="s">
        <v>436</v>
      </c>
      <c r="H134" s="586" t="s">
        <v>436</v>
      </c>
      <c r="I134" s="296" t="s">
        <v>436</v>
      </c>
      <c r="J134" s="296" t="s">
        <v>436</v>
      </c>
      <c r="K134" s="296" t="s">
        <v>436</v>
      </c>
      <c r="L134" s="296" t="s">
        <v>436</v>
      </c>
      <c r="M134" s="296" t="s">
        <v>436</v>
      </c>
      <c r="N134" s="296" t="s">
        <v>436</v>
      </c>
      <c r="O134" s="296" t="s">
        <v>436</v>
      </c>
      <c r="P134" s="296" t="s">
        <v>436</v>
      </c>
      <c r="Q134" s="296" t="s">
        <v>436</v>
      </c>
      <c r="R134" s="296" t="s">
        <v>436</v>
      </c>
      <c r="S134" s="296" t="s">
        <v>436</v>
      </c>
      <c r="T134" s="296" t="s">
        <v>436</v>
      </c>
      <c r="U134" s="296" t="s">
        <v>436</v>
      </c>
      <c r="V134" s="398"/>
      <c r="W134" s="379"/>
    </row>
    <row r="135" spans="1:23" s="283" customFormat="1" x14ac:dyDescent="0.25">
      <c r="A135" s="418" t="s">
        <v>971</v>
      </c>
      <c r="B135" s="438" t="s">
        <v>976</v>
      </c>
      <c r="C135" s="448" t="s">
        <v>906</v>
      </c>
      <c r="D135" s="408" t="s">
        <v>436</v>
      </c>
      <c r="E135" s="296" t="s">
        <v>436</v>
      </c>
      <c r="F135" s="296" t="s">
        <v>436</v>
      </c>
      <c r="G135" s="585" t="s">
        <v>436</v>
      </c>
      <c r="H135" s="586" t="s">
        <v>436</v>
      </c>
      <c r="I135" s="296" t="s">
        <v>436</v>
      </c>
      <c r="J135" s="296" t="s">
        <v>436</v>
      </c>
      <c r="K135" s="296" t="s">
        <v>436</v>
      </c>
      <c r="L135" s="296" t="s">
        <v>436</v>
      </c>
      <c r="M135" s="296" t="s">
        <v>436</v>
      </c>
      <c r="N135" s="296" t="s">
        <v>436</v>
      </c>
      <c r="O135" s="296" t="s">
        <v>436</v>
      </c>
      <c r="P135" s="296" t="s">
        <v>436</v>
      </c>
      <c r="Q135" s="296" t="s">
        <v>436</v>
      </c>
      <c r="R135" s="296" t="s">
        <v>436</v>
      </c>
      <c r="S135" s="296" t="s">
        <v>436</v>
      </c>
      <c r="T135" s="296" t="s">
        <v>436</v>
      </c>
      <c r="U135" s="296" t="s">
        <v>436</v>
      </c>
      <c r="V135" s="398"/>
      <c r="W135" s="379"/>
    </row>
    <row r="136" spans="1:23" s="283" customFormat="1" x14ac:dyDescent="0.25">
      <c r="A136" s="418" t="s">
        <v>29</v>
      </c>
      <c r="B136" s="422" t="s">
        <v>977</v>
      </c>
      <c r="C136" s="448" t="s">
        <v>906</v>
      </c>
      <c r="D136" s="408" t="s">
        <v>436</v>
      </c>
      <c r="E136" s="296" t="s">
        <v>436</v>
      </c>
      <c r="F136" s="296" t="s">
        <v>436</v>
      </c>
      <c r="G136" s="585" t="s">
        <v>436</v>
      </c>
      <c r="H136" s="586" t="s">
        <v>436</v>
      </c>
      <c r="I136" s="296" t="s">
        <v>436</v>
      </c>
      <c r="J136" s="296" t="s">
        <v>436</v>
      </c>
      <c r="K136" s="296" t="s">
        <v>436</v>
      </c>
      <c r="L136" s="296" t="s">
        <v>436</v>
      </c>
      <c r="M136" s="296" t="s">
        <v>436</v>
      </c>
      <c r="N136" s="296" t="s">
        <v>436</v>
      </c>
      <c r="O136" s="296" t="s">
        <v>436</v>
      </c>
      <c r="P136" s="296" t="s">
        <v>436</v>
      </c>
      <c r="Q136" s="296" t="s">
        <v>436</v>
      </c>
      <c r="R136" s="296" t="s">
        <v>436</v>
      </c>
      <c r="S136" s="296" t="s">
        <v>436</v>
      </c>
      <c r="T136" s="296" t="s">
        <v>436</v>
      </c>
      <c r="U136" s="296" t="s">
        <v>436</v>
      </c>
      <c r="V136" s="398"/>
      <c r="W136" s="379"/>
    </row>
    <row r="137" spans="1:23" s="283" customFormat="1" x14ac:dyDescent="0.25">
      <c r="A137" s="418" t="s">
        <v>30</v>
      </c>
      <c r="B137" s="422" t="s">
        <v>788</v>
      </c>
      <c r="C137" s="448" t="s">
        <v>906</v>
      </c>
      <c r="D137" s="408" t="s">
        <v>436</v>
      </c>
      <c r="E137" s="296" t="s">
        <v>436</v>
      </c>
      <c r="F137" s="296" t="s">
        <v>436</v>
      </c>
      <c r="G137" s="585" t="s">
        <v>436</v>
      </c>
      <c r="H137" s="586" t="s">
        <v>436</v>
      </c>
      <c r="I137" s="296" t="s">
        <v>436</v>
      </c>
      <c r="J137" s="296" t="s">
        <v>436</v>
      </c>
      <c r="K137" s="296" t="s">
        <v>436</v>
      </c>
      <c r="L137" s="296" t="s">
        <v>436</v>
      </c>
      <c r="M137" s="296" t="s">
        <v>436</v>
      </c>
      <c r="N137" s="296" t="s">
        <v>436</v>
      </c>
      <c r="O137" s="296" t="s">
        <v>436</v>
      </c>
      <c r="P137" s="296" t="s">
        <v>436</v>
      </c>
      <c r="Q137" s="296" t="s">
        <v>436</v>
      </c>
      <c r="R137" s="296" t="s">
        <v>436</v>
      </c>
      <c r="S137" s="296" t="s">
        <v>436</v>
      </c>
      <c r="T137" s="296" t="s">
        <v>436</v>
      </c>
      <c r="U137" s="296" t="s">
        <v>436</v>
      </c>
      <c r="V137" s="398"/>
      <c r="W137" s="379"/>
    </row>
    <row r="138" spans="1:23" s="283" customFormat="1" ht="16.5" thickBot="1" x14ac:dyDescent="0.3">
      <c r="A138" s="418" t="s">
        <v>972</v>
      </c>
      <c r="B138" s="439" t="s">
        <v>978</v>
      </c>
      <c r="C138" s="449" t="s">
        <v>906</v>
      </c>
      <c r="D138" s="394">
        <v>1.9029269999999998</v>
      </c>
      <c r="E138" s="299">
        <v>18.579999999999998</v>
      </c>
      <c r="F138" s="305">
        <v>25.25</v>
      </c>
      <c r="G138" s="600">
        <v>8.8339579999999565</v>
      </c>
      <c r="H138" s="586">
        <v>18.335077816358854</v>
      </c>
      <c r="I138" s="305">
        <v>4.9286113830441227</v>
      </c>
      <c r="J138" s="305">
        <v>8.720235782426764</v>
      </c>
      <c r="K138" s="305"/>
      <c r="L138" s="305">
        <v>6.3120113279999668</v>
      </c>
      <c r="M138" s="305"/>
      <c r="N138" s="305"/>
      <c r="O138" s="305">
        <v>6.9860597811200407</v>
      </c>
      <c r="P138" s="305"/>
      <c r="Q138" s="305"/>
      <c r="R138" s="305">
        <v>7.6710701723647894</v>
      </c>
      <c r="S138" s="305"/>
      <c r="T138" s="305"/>
      <c r="U138" s="305">
        <v>32.508574481484814</v>
      </c>
      <c r="V138" s="398"/>
      <c r="W138" s="379"/>
    </row>
    <row r="139" spans="1:23" s="283" customFormat="1" x14ac:dyDescent="0.25">
      <c r="A139" s="437" t="s">
        <v>177</v>
      </c>
      <c r="B139" s="436" t="s">
        <v>120</v>
      </c>
      <c r="C139" s="451" t="s">
        <v>906</v>
      </c>
      <c r="D139" s="527">
        <v>38.83</v>
      </c>
      <c r="E139" s="350">
        <v>39.979999999999997</v>
      </c>
      <c r="F139" s="578">
        <v>113.91</v>
      </c>
      <c r="G139" s="617">
        <v>48.929431999999714</v>
      </c>
      <c r="H139" s="617">
        <v>130.53960999999984</v>
      </c>
      <c r="I139" s="636">
        <v>57.712174118399687</v>
      </c>
      <c r="J139" s="636">
        <v>51.931015999999929</v>
      </c>
      <c r="K139" s="353"/>
      <c r="L139" s="350">
        <v>38.13927726399988</v>
      </c>
      <c r="M139" s="352"/>
      <c r="N139" s="352"/>
      <c r="O139" s="350">
        <v>41.188892320960846</v>
      </c>
      <c r="P139" s="352"/>
      <c r="Q139" s="352"/>
      <c r="R139" s="350">
        <v>44.392729659526424</v>
      </c>
      <c r="S139" s="353"/>
      <c r="T139" s="353"/>
      <c r="U139" s="350">
        <v>193.41244484448717</v>
      </c>
      <c r="V139" s="411"/>
      <c r="W139" s="381"/>
    </row>
    <row r="140" spans="1:23" s="283" customFormat="1" x14ac:dyDescent="0.25">
      <c r="A140" s="418" t="s">
        <v>195</v>
      </c>
      <c r="B140" s="420" t="s">
        <v>57</v>
      </c>
      <c r="C140" s="448" t="s">
        <v>906</v>
      </c>
      <c r="D140" s="408" t="s">
        <v>436</v>
      </c>
      <c r="E140" s="296" t="s">
        <v>436</v>
      </c>
      <c r="F140" s="296" t="s">
        <v>436</v>
      </c>
      <c r="G140" s="585" t="s">
        <v>436</v>
      </c>
      <c r="H140" s="586" t="s">
        <v>436</v>
      </c>
      <c r="I140" s="408" t="s">
        <v>436</v>
      </c>
      <c r="J140" s="296" t="s">
        <v>436</v>
      </c>
      <c r="K140" s="296" t="s">
        <v>436</v>
      </c>
      <c r="L140" s="296" t="s">
        <v>436</v>
      </c>
      <c r="M140" s="296" t="s">
        <v>436</v>
      </c>
      <c r="N140" s="296" t="s">
        <v>436</v>
      </c>
      <c r="O140" s="296" t="s">
        <v>436</v>
      </c>
      <c r="P140" s="296" t="s">
        <v>436</v>
      </c>
      <c r="Q140" s="296" t="s">
        <v>436</v>
      </c>
      <c r="R140" s="296" t="s">
        <v>436</v>
      </c>
      <c r="S140" s="296" t="s">
        <v>436</v>
      </c>
      <c r="T140" s="296" t="s">
        <v>436</v>
      </c>
      <c r="U140" s="296" t="s">
        <v>436</v>
      </c>
      <c r="V140" s="285"/>
      <c r="W140" s="379"/>
    </row>
    <row r="141" spans="1:23" s="283" customFormat="1" ht="25.5" x14ac:dyDescent="0.25">
      <c r="A141" s="418" t="s">
        <v>1061</v>
      </c>
      <c r="B141" s="425" t="s">
        <v>1059</v>
      </c>
      <c r="C141" s="448" t="s">
        <v>906</v>
      </c>
      <c r="D141" s="408" t="s">
        <v>436</v>
      </c>
      <c r="E141" s="296" t="s">
        <v>436</v>
      </c>
      <c r="F141" s="296" t="s">
        <v>436</v>
      </c>
      <c r="G141" s="585" t="s">
        <v>436</v>
      </c>
      <c r="H141" s="586" t="s">
        <v>436</v>
      </c>
      <c r="I141" s="408" t="s">
        <v>436</v>
      </c>
      <c r="J141" s="296" t="s">
        <v>436</v>
      </c>
      <c r="K141" s="296" t="s">
        <v>436</v>
      </c>
      <c r="L141" s="296" t="s">
        <v>436</v>
      </c>
      <c r="M141" s="296" t="s">
        <v>436</v>
      </c>
      <c r="N141" s="296" t="s">
        <v>436</v>
      </c>
      <c r="O141" s="296" t="s">
        <v>436</v>
      </c>
      <c r="P141" s="296" t="s">
        <v>436</v>
      </c>
      <c r="Q141" s="296" t="s">
        <v>436</v>
      </c>
      <c r="R141" s="296" t="s">
        <v>436</v>
      </c>
      <c r="S141" s="296" t="s">
        <v>436</v>
      </c>
      <c r="T141" s="296" t="s">
        <v>436</v>
      </c>
      <c r="U141" s="296" t="s">
        <v>436</v>
      </c>
      <c r="V141" s="398"/>
      <c r="W141" s="379"/>
    </row>
    <row r="142" spans="1:23" s="283" customFormat="1" ht="25.5" x14ac:dyDescent="0.25">
      <c r="A142" s="418" t="s">
        <v>1062</v>
      </c>
      <c r="B142" s="425" t="s">
        <v>1060</v>
      </c>
      <c r="C142" s="448" t="s">
        <v>906</v>
      </c>
      <c r="D142" s="408" t="s">
        <v>436</v>
      </c>
      <c r="E142" s="296" t="s">
        <v>436</v>
      </c>
      <c r="F142" s="296" t="s">
        <v>436</v>
      </c>
      <c r="G142" s="585" t="s">
        <v>436</v>
      </c>
      <c r="H142" s="586" t="s">
        <v>436</v>
      </c>
      <c r="I142" s="408" t="s">
        <v>436</v>
      </c>
      <c r="J142" s="296" t="s">
        <v>436</v>
      </c>
      <c r="K142" s="296" t="s">
        <v>436</v>
      </c>
      <c r="L142" s="296" t="s">
        <v>436</v>
      </c>
      <c r="M142" s="296" t="s">
        <v>436</v>
      </c>
      <c r="N142" s="296" t="s">
        <v>436</v>
      </c>
      <c r="O142" s="296" t="s">
        <v>436</v>
      </c>
      <c r="P142" s="296" t="s">
        <v>436</v>
      </c>
      <c r="Q142" s="296" t="s">
        <v>436</v>
      </c>
      <c r="R142" s="296" t="s">
        <v>436</v>
      </c>
      <c r="S142" s="296" t="s">
        <v>436</v>
      </c>
      <c r="T142" s="296" t="s">
        <v>436</v>
      </c>
      <c r="U142" s="296" t="s">
        <v>436</v>
      </c>
      <c r="V142" s="398"/>
      <c r="W142" s="379"/>
    </row>
    <row r="143" spans="1:23" s="283" customFormat="1" ht="25.5" x14ac:dyDescent="0.25">
      <c r="A143" s="418" t="s">
        <v>31</v>
      </c>
      <c r="B143" s="425" t="s">
        <v>1045</v>
      </c>
      <c r="C143" s="448" t="s">
        <v>906</v>
      </c>
      <c r="D143" s="408" t="s">
        <v>436</v>
      </c>
      <c r="E143" s="296" t="s">
        <v>436</v>
      </c>
      <c r="F143" s="296" t="s">
        <v>436</v>
      </c>
      <c r="G143" s="585" t="s">
        <v>436</v>
      </c>
      <c r="H143" s="586" t="s">
        <v>436</v>
      </c>
      <c r="I143" s="408" t="s">
        <v>436</v>
      </c>
      <c r="J143" s="296" t="s">
        <v>436</v>
      </c>
      <c r="K143" s="296" t="s">
        <v>436</v>
      </c>
      <c r="L143" s="296" t="s">
        <v>436</v>
      </c>
      <c r="M143" s="296" t="s">
        <v>436</v>
      </c>
      <c r="N143" s="296" t="s">
        <v>436</v>
      </c>
      <c r="O143" s="296" t="s">
        <v>436</v>
      </c>
      <c r="P143" s="296" t="s">
        <v>436</v>
      </c>
      <c r="Q143" s="296" t="s">
        <v>436</v>
      </c>
      <c r="R143" s="296" t="s">
        <v>436</v>
      </c>
      <c r="S143" s="296" t="s">
        <v>436</v>
      </c>
      <c r="T143" s="296" t="s">
        <v>436</v>
      </c>
      <c r="U143" s="296" t="s">
        <v>436</v>
      </c>
      <c r="V143" s="398"/>
      <c r="W143" s="379"/>
    </row>
    <row r="144" spans="1:23" s="283" customFormat="1" x14ac:dyDescent="0.25">
      <c r="A144" s="418" t="s">
        <v>196</v>
      </c>
      <c r="B144" s="420" t="s">
        <v>96</v>
      </c>
      <c r="C144" s="448" t="s">
        <v>906</v>
      </c>
      <c r="D144" s="408" t="s">
        <v>436</v>
      </c>
      <c r="E144" s="296" t="s">
        <v>436</v>
      </c>
      <c r="F144" s="296" t="s">
        <v>436</v>
      </c>
      <c r="G144" s="585" t="s">
        <v>436</v>
      </c>
      <c r="H144" s="586" t="s">
        <v>436</v>
      </c>
      <c r="I144" s="408" t="s">
        <v>436</v>
      </c>
      <c r="J144" s="296" t="s">
        <v>436</v>
      </c>
      <c r="K144" s="296" t="s">
        <v>436</v>
      </c>
      <c r="L144" s="296" t="s">
        <v>436</v>
      </c>
      <c r="M144" s="296" t="s">
        <v>436</v>
      </c>
      <c r="N144" s="296" t="s">
        <v>436</v>
      </c>
      <c r="O144" s="296" t="s">
        <v>436</v>
      </c>
      <c r="P144" s="296" t="s">
        <v>436</v>
      </c>
      <c r="Q144" s="296" t="s">
        <v>436</v>
      </c>
      <c r="R144" s="296" t="s">
        <v>436</v>
      </c>
      <c r="S144" s="296" t="s">
        <v>436</v>
      </c>
      <c r="T144" s="296" t="s">
        <v>436</v>
      </c>
      <c r="U144" s="296" t="s">
        <v>436</v>
      </c>
      <c r="V144" s="398"/>
      <c r="W144" s="379"/>
    </row>
    <row r="145" spans="1:24" s="283" customFormat="1" x14ac:dyDescent="0.25">
      <c r="A145" s="418" t="s">
        <v>921</v>
      </c>
      <c r="B145" s="420" t="s">
        <v>1105</v>
      </c>
      <c r="C145" s="448" t="s">
        <v>906</v>
      </c>
      <c r="D145" s="394">
        <v>35.327534</v>
      </c>
      <c r="E145" s="299">
        <v>20.2</v>
      </c>
      <c r="F145" s="299">
        <v>20.399999999999999</v>
      </c>
      <c r="G145" s="585">
        <v>13.593599999999885</v>
      </c>
      <c r="H145" s="586">
        <v>36.999288734564587</v>
      </c>
      <c r="I145" s="585">
        <v>37.997728586223197</v>
      </c>
      <c r="J145" s="585">
        <v>17.05007287029288</v>
      </c>
      <c r="K145" s="299"/>
      <c r="L145" s="299">
        <v>12.891231952000009</v>
      </c>
      <c r="M145" s="299"/>
      <c r="N145" s="299"/>
      <c r="O145" s="299">
        <v>13.244653196480689</v>
      </c>
      <c r="P145" s="299"/>
      <c r="Q145" s="299"/>
      <c r="R145" s="299">
        <v>13.708448970067263</v>
      </c>
      <c r="S145" s="299"/>
      <c r="T145" s="299"/>
      <c r="U145" s="305">
        <v>63.378146918548111</v>
      </c>
      <c r="V145" s="400"/>
      <c r="W145" s="380"/>
    </row>
    <row r="146" spans="1:24" s="283" customFormat="1" x14ac:dyDescent="0.25">
      <c r="A146" s="418" t="s">
        <v>922</v>
      </c>
      <c r="B146" s="420" t="s">
        <v>97</v>
      </c>
      <c r="C146" s="448" t="s">
        <v>906</v>
      </c>
      <c r="D146" s="408" t="s">
        <v>436</v>
      </c>
      <c r="E146" s="296" t="s">
        <v>436</v>
      </c>
      <c r="F146" s="296" t="s">
        <v>436</v>
      </c>
      <c r="G146" s="585" t="s">
        <v>436</v>
      </c>
      <c r="H146" s="586" t="s">
        <v>436</v>
      </c>
      <c r="I146" s="585"/>
      <c r="J146" s="585"/>
      <c r="K146" s="296" t="s">
        <v>436</v>
      </c>
      <c r="L146" s="296" t="s">
        <v>436</v>
      </c>
      <c r="M146" s="296" t="s">
        <v>436</v>
      </c>
      <c r="N146" s="296" t="s">
        <v>436</v>
      </c>
      <c r="O146" s="296" t="s">
        <v>436</v>
      </c>
      <c r="P146" s="296" t="s">
        <v>436</v>
      </c>
      <c r="Q146" s="296" t="s">
        <v>436</v>
      </c>
      <c r="R146" s="296" t="s">
        <v>436</v>
      </c>
      <c r="S146" s="296" t="s">
        <v>436</v>
      </c>
      <c r="T146" s="296" t="s">
        <v>436</v>
      </c>
      <c r="U146" s="296" t="s">
        <v>436</v>
      </c>
      <c r="V146" s="398"/>
      <c r="W146" s="379"/>
    </row>
    <row r="147" spans="1:24" s="283" customFormat="1" x14ac:dyDescent="0.25">
      <c r="A147" s="418" t="s">
        <v>923</v>
      </c>
      <c r="B147" s="421" t="s">
        <v>1106</v>
      </c>
      <c r="C147" s="448" t="s">
        <v>906</v>
      </c>
      <c r="D147" s="394">
        <v>0.52420500000000003</v>
      </c>
      <c r="E147" s="299">
        <v>0.56999999999999995</v>
      </c>
      <c r="F147" s="299">
        <v>15.08</v>
      </c>
      <c r="G147" s="618">
        <v>-8.9512999999999998</v>
      </c>
      <c r="H147" s="586">
        <v>-3.0841399999999979</v>
      </c>
      <c r="I147" s="299">
        <v>-16.33462878527137</v>
      </c>
      <c r="J147" s="299">
        <v>-12.110399440523285</v>
      </c>
      <c r="K147" s="299"/>
      <c r="L147" s="299">
        <v>-16.437430174649155</v>
      </c>
      <c r="M147" s="299"/>
      <c r="N147" s="299"/>
      <c r="O147" s="299">
        <v>-17.132015345850945</v>
      </c>
      <c r="P147" s="299"/>
      <c r="Q147" s="299"/>
      <c r="R147" s="299">
        <v>-17.854383923900805</v>
      </c>
      <c r="S147" s="299"/>
      <c r="T147" s="299"/>
      <c r="U147" s="305">
        <v>-82.352406888627911</v>
      </c>
      <c r="V147" s="398"/>
      <c r="W147" s="379"/>
    </row>
    <row r="148" spans="1:24" s="283" customFormat="1" x14ac:dyDescent="0.25">
      <c r="A148" s="418" t="s">
        <v>924</v>
      </c>
      <c r="B148" s="420" t="s">
        <v>1107</v>
      </c>
      <c r="C148" s="448" t="s">
        <v>906</v>
      </c>
      <c r="D148" s="408" t="s">
        <v>436</v>
      </c>
      <c r="E148" s="296" t="s">
        <v>436</v>
      </c>
      <c r="F148" s="296" t="s">
        <v>436</v>
      </c>
      <c r="G148" s="585" t="s">
        <v>436</v>
      </c>
      <c r="H148" s="586" t="s">
        <v>436</v>
      </c>
      <c r="I148" s="583"/>
      <c r="J148" s="583"/>
      <c r="K148" s="296" t="s">
        <v>436</v>
      </c>
      <c r="L148" s="296" t="s">
        <v>436</v>
      </c>
      <c r="M148" s="296" t="s">
        <v>436</v>
      </c>
      <c r="N148" s="296" t="s">
        <v>436</v>
      </c>
      <c r="O148" s="296" t="s">
        <v>436</v>
      </c>
      <c r="P148" s="296" t="s">
        <v>436</v>
      </c>
      <c r="Q148" s="296" t="s">
        <v>436</v>
      </c>
      <c r="R148" s="296" t="s">
        <v>436</v>
      </c>
      <c r="S148" s="296" t="s">
        <v>436</v>
      </c>
      <c r="T148" s="296" t="s">
        <v>436</v>
      </c>
      <c r="U148" s="296" t="s">
        <v>436</v>
      </c>
      <c r="V148" s="398"/>
      <c r="W148" s="379"/>
    </row>
    <row r="149" spans="1:24" s="283" customFormat="1" x14ac:dyDescent="0.25">
      <c r="A149" s="418" t="s">
        <v>925</v>
      </c>
      <c r="B149" s="420" t="s">
        <v>104</v>
      </c>
      <c r="C149" s="448" t="s">
        <v>906</v>
      </c>
      <c r="D149" s="408" t="s">
        <v>436</v>
      </c>
      <c r="E149" s="296" t="s">
        <v>436</v>
      </c>
      <c r="F149" s="296" t="s">
        <v>436</v>
      </c>
      <c r="G149" s="585" t="s">
        <v>436</v>
      </c>
      <c r="H149" s="586" t="s">
        <v>436</v>
      </c>
      <c r="I149" s="627"/>
      <c r="J149" s="627"/>
      <c r="K149" s="296" t="s">
        <v>436</v>
      </c>
      <c r="L149" s="296" t="s">
        <v>436</v>
      </c>
      <c r="M149" s="296" t="s">
        <v>436</v>
      </c>
      <c r="N149" s="296" t="s">
        <v>436</v>
      </c>
      <c r="O149" s="296" t="s">
        <v>436</v>
      </c>
      <c r="P149" s="296" t="s">
        <v>436</v>
      </c>
      <c r="Q149" s="296" t="s">
        <v>436</v>
      </c>
      <c r="R149" s="296" t="s">
        <v>436</v>
      </c>
      <c r="S149" s="296" t="s">
        <v>436</v>
      </c>
      <c r="T149" s="296" t="s">
        <v>436</v>
      </c>
      <c r="U149" s="296" t="s">
        <v>436</v>
      </c>
      <c r="V149" s="398"/>
      <c r="W149" s="379"/>
    </row>
    <row r="150" spans="1:24" s="283" customFormat="1" x14ac:dyDescent="0.25">
      <c r="A150" s="418" t="s">
        <v>926</v>
      </c>
      <c r="B150" s="421" t="s">
        <v>976</v>
      </c>
      <c r="C150" s="448" t="s">
        <v>906</v>
      </c>
      <c r="D150" s="408" t="s">
        <v>436</v>
      </c>
      <c r="E150" s="296" t="s">
        <v>436</v>
      </c>
      <c r="F150" s="296" t="s">
        <v>436</v>
      </c>
      <c r="G150" s="585" t="s">
        <v>436</v>
      </c>
      <c r="H150" s="586" t="s">
        <v>436</v>
      </c>
      <c r="I150" s="627"/>
      <c r="J150" s="627"/>
      <c r="K150" s="296" t="s">
        <v>436</v>
      </c>
      <c r="L150" s="296" t="s">
        <v>436</v>
      </c>
      <c r="M150" s="296" t="s">
        <v>436</v>
      </c>
      <c r="N150" s="296" t="s">
        <v>436</v>
      </c>
      <c r="O150" s="296" t="s">
        <v>436</v>
      </c>
      <c r="P150" s="296" t="s">
        <v>436</v>
      </c>
      <c r="Q150" s="296" t="s">
        <v>436</v>
      </c>
      <c r="R150" s="296" t="s">
        <v>436</v>
      </c>
      <c r="S150" s="296" t="s">
        <v>436</v>
      </c>
      <c r="T150" s="296" t="s">
        <v>436</v>
      </c>
      <c r="U150" s="296" t="s">
        <v>436</v>
      </c>
      <c r="V150" s="398"/>
      <c r="W150" s="379"/>
    </row>
    <row r="151" spans="1:24" s="283" customFormat="1" x14ac:dyDescent="0.25">
      <c r="A151" s="418" t="s">
        <v>32</v>
      </c>
      <c r="B151" s="422" t="s">
        <v>800</v>
      </c>
      <c r="C151" s="448" t="s">
        <v>906</v>
      </c>
      <c r="D151" s="408" t="s">
        <v>436</v>
      </c>
      <c r="E151" s="296" t="s">
        <v>436</v>
      </c>
      <c r="F151" s="296" t="s">
        <v>436</v>
      </c>
      <c r="G151" s="585" t="s">
        <v>436</v>
      </c>
      <c r="H151" s="586" t="s">
        <v>436</v>
      </c>
      <c r="I151" s="627"/>
      <c r="J151" s="627"/>
      <c r="K151" s="296" t="s">
        <v>436</v>
      </c>
      <c r="L151" s="296" t="s">
        <v>436</v>
      </c>
      <c r="M151" s="296" t="s">
        <v>436</v>
      </c>
      <c r="N151" s="296" t="s">
        <v>436</v>
      </c>
      <c r="O151" s="296" t="s">
        <v>436</v>
      </c>
      <c r="P151" s="296" t="s">
        <v>436</v>
      </c>
      <c r="Q151" s="296" t="s">
        <v>436</v>
      </c>
      <c r="R151" s="296" t="s">
        <v>436</v>
      </c>
      <c r="S151" s="296" t="s">
        <v>436</v>
      </c>
      <c r="T151" s="296" t="s">
        <v>436</v>
      </c>
      <c r="U151" s="296" t="s">
        <v>436</v>
      </c>
      <c r="V151" s="398"/>
      <c r="W151" s="379"/>
    </row>
    <row r="152" spans="1:24" s="283" customFormat="1" x14ac:dyDescent="0.25">
      <c r="A152" s="418" t="s">
        <v>33</v>
      </c>
      <c r="B152" s="422" t="s">
        <v>788</v>
      </c>
      <c r="C152" s="448" t="s">
        <v>906</v>
      </c>
      <c r="D152" s="408" t="s">
        <v>436</v>
      </c>
      <c r="E152" s="296" t="s">
        <v>436</v>
      </c>
      <c r="F152" s="296" t="s">
        <v>436</v>
      </c>
      <c r="G152" s="585" t="s">
        <v>436</v>
      </c>
      <c r="H152" s="586" t="s">
        <v>436</v>
      </c>
      <c r="I152" s="627"/>
      <c r="J152" s="627"/>
      <c r="K152" s="296" t="s">
        <v>436</v>
      </c>
      <c r="L152" s="296" t="s">
        <v>436</v>
      </c>
      <c r="M152" s="296" t="s">
        <v>436</v>
      </c>
      <c r="N152" s="296" t="s">
        <v>436</v>
      </c>
      <c r="O152" s="296" t="s">
        <v>436</v>
      </c>
      <c r="P152" s="296" t="s">
        <v>436</v>
      </c>
      <c r="Q152" s="296" t="s">
        <v>436</v>
      </c>
      <c r="R152" s="296" t="s">
        <v>436</v>
      </c>
      <c r="S152" s="296" t="s">
        <v>436</v>
      </c>
      <c r="T152" s="296" t="s">
        <v>436</v>
      </c>
      <c r="U152" s="296" t="s">
        <v>436</v>
      </c>
      <c r="V152" s="398"/>
      <c r="W152" s="379"/>
    </row>
    <row r="153" spans="1:24" s="283" customFormat="1" ht="16.5" thickBot="1" x14ac:dyDescent="0.3">
      <c r="A153" s="418" t="s">
        <v>927</v>
      </c>
      <c r="B153" s="423" t="s">
        <v>1108</v>
      </c>
      <c r="C153" s="449" t="s">
        <v>906</v>
      </c>
      <c r="D153" s="394">
        <v>2.978260999999998</v>
      </c>
      <c r="E153" s="299">
        <v>19.21</v>
      </c>
      <c r="F153" s="299">
        <v>78.430000000000007</v>
      </c>
      <c r="G153" s="618">
        <v>44.287131999999829</v>
      </c>
      <c r="H153" s="586">
        <v>96.624461265435258</v>
      </c>
      <c r="I153" s="299">
        <v>19.714445532176491</v>
      </c>
      <c r="J153" s="299">
        <v>34.880943129707056</v>
      </c>
      <c r="K153" s="299">
        <v>0</v>
      </c>
      <c r="L153" s="299">
        <v>41.685475486649182</v>
      </c>
      <c r="M153" s="299">
        <v>0</v>
      </c>
      <c r="N153" s="299" t="e">
        <v>#REF!</v>
      </c>
      <c r="O153" s="299">
        <v>45.076254470330916</v>
      </c>
      <c r="P153" s="299">
        <v>0</v>
      </c>
      <c r="Q153" s="299" t="e">
        <v>#REF!</v>
      </c>
      <c r="R153" s="299">
        <v>48.538664613360055</v>
      </c>
      <c r="S153" s="299">
        <v>0</v>
      </c>
      <c r="T153" s="299" t="e">
        <v>#REF!</v>
      </c>
      <c r="U153" s="305">
        <v>212.38670481456711</v>
      </c>
      <c r="V153" s="398"/>
      <c r="W153" s="379"/>
    </row>
    <row r="154" spans="1:24" s="283" customFormat="1" x14ac:dyDescent="0.25">
      <c r="A154" s="437" t="s">
        <v>178</v>
      </c>
      <c r="B154" s="436" t="s">
        <v>157</v>
      </c>
      <c r="C154" s="451" t="s">
        <v>906</v>
      </c>
      <c r="D154" s="524">
        <v>38.83</v>
      </c>
      <c r="E154" s="350">
        <v>39.979999999999997</v>
      </c>
      <c r="F154" s="581">
        <v>113.91</v>
      </c>
      <c r="G154" s="617">
        <v>48.929431999999714</v>
      </c>
      <c r="H154" s="613">
        <v>130.53960999999984</v>
      </c>
      <c r="I154" s="636">
        <v>57.712174118399687</v>
      </c>
      <c r="J154" s="636">
        <v>51.931015999999929</v>
      </c>
      <c r="K154" s="353">
        <v>0</v>
      </c>
      <c r="L154" s="353">
        <v>38.13927726399988</v>
      </c>
      <c r="M154" s="353">
        <v>0</v>
      </c>
      <c r="N154" s="353">
        <v>0</v>
      </c>
      <c r="O154" s="353">
        <v>41.188892320960846</v>
      </c>
      <c r="P154" s="353">
        <v>0</v>
      </c>
      <c r="Q154" s="353">
        <v>0</v>
      </c>
      <c r="R154" s="353">
        <v>44.392729659526424</v>
      </c>
      <c r="S154" s="353">
        <v>0</v>
      </c>
      <c r="T154" s="353">
        <v>0</v>
      </c>
      <c r="U154" s="353">
        <v>230.36250536288657</v>
      </c>
      <c r="V154" s="413"/>
      <c r="W154" s="383"/>
      <c r="X154" s="554"/>
    </row>
    <row r="155" spans="1:24" s="283" customFormat="1" x14ac:dyDescent="0.25">
      <c r="A155" s="418" t="s">
        <v>198</v>
      </c>
      <c r="B155" s="438" t="s">
        <v>981</v>
      </c>
      <c r="C155" s="448" t="s">
        <v>906</v>
      </c>
      <c r="D155" s="409">
        <v>36.24</v>
      </c>
      <c r="E155" s="303">
        <v>39.450000000000003</v>
      </c>
      <c r="F155" s="302">
        <v>41.23</v>
      </c>
      <c r="G155" s="585">
        <v>48.929431999999714</v>
      </c>
      <c r="H155" s="586">
        <v>130.53960999999984</v>
      </c>
      <c r="I155" s="585">
        <v>57.712174118399687</v>
      </c>
      <c r="J155" s="585">
        <v>51.931015999999929</v>
      </c>
      <c r="K155" s="302"/>
      <c r="L155" s="303">
        <v>38.136000000000003</v>
      </c>
      <c r="M155" s="302"/>
      <c r="N155" s="302"/>
      <c r="O155" s="303">
        <v>41.189</v>
      </c>
      <c r="P155" s="302"/>
      <c r="Q155" s="302"/>
      <c r="R155" s="303">
        <v>44.389000000000003</v>
      </c>
      <c r="S155" s="302"/>
      <c r="T155" s="302"/>
      <c r="U155" s="305">
        <v>230.35560611839941</v>
      </c>
      <c r="V155" s="398"/>
      <c r="W155" s="379"/>
    </row>
    <row r="156" spans="1:24" s="283" customFormat="1" x14ac:dyDescent="0.25">
      <c r="A156" s="418" t="s">
        <v>199</v>
      </c>
      <c r="B156" s="438" t="s">
        <v>159</v>
      </c>
      <c r="C156" s="448" t="s">
        <v>906</v>
      </c>
      <c r="D156" s="408" t="s">
        <v>436</v>
      </c>
      <c r="E156" s="296" t="s">
        <v>436</v>
      </c>
      <c r="F156" s="296" t="s">
        <v>436</v>
      </c>
      <c r="G156" s="585" t="s">
        <v>436</v>
      </c>
      <c r="H156" s="586" t="s">
        <v>436</v>
      </c>
      <c r="I156" s="408" t="s">
        <v>436</v>
      </c>
      <c r="J156" s="296" t="s">
        <v>436</v>
      </c>
      <c r="K156" s="296" t="s">
        <v>436</v>
      </c>
      <c r="L156" s="296" t="s">
        <v>436</v>
      </c>
      <c r="M156" s="296" t="s">
        <v>436</v>
      </c>
      <c r="N156" s="296" t="s">
        <v>436</v>
      </c>
      <c r="O156" s="296" t="s">
        <v>436</v>
      </c>
      <c r="P156" s="296" t="s">
        <v>436</v>
      </c>
      <c r="Q156" s="296" t="s">
        <v>436</v>
      </c>
      <c r="R156" s="296" t="s">
        <v>436</v>
      </c>
      <c r="S156" s="296" t="s">
        <v>436</v>
      </c>
      <c r="T156" s="296" t="s">
        <v>436</v>
      </c>
      <c r="U156" s="296" t="s">
        <v>436</v>
      </c>
      <c r="V156" s="398"/>
      <c r="W156" s="379"/>
    </row>
    <row r="157" spans="1:24" s="283" customFormat="1" x14ac:dyDescent="0.25">
      <c r="A157" s="418" t="s">
        <v>211</v>
      </c>
      <c r="B157" s="438" t="s">
        <v>160</v>
      </c>
      <c r="C157" s="448" t="s">
        <v>906</v>
      </c>
      <c r="D157" s="408" t="s">
        <v>436</v>
      </c>
      <c r="E157" s="296" t="s">
        <v>436</v>
      </c>
      <c r="F157" s="296" t="s">
        <v>436</v>
      </c>
      <c r="G157" s="585" t="s">
        <v>436</v>
      </c>
      <c r="H157" s="586" t="s">
        <v>436</v>
      </c>
      <c r="I157" s="408" t="s">
        <v>436</v>
      </c>
      <c r="J157" s="296" t="s">
        <v>436</v>
      </c>
      <c r="K157" s="296" t="s">
        <v>436</v>
      </c>
      <c r="L157" s="296" t="s">
        <v>436</v>
      </c>
      <c r="M157" s="296" t="s">
        <v>436</v>
      </c>
      <c r="N157" s="296" t="s">
        <v>436</v>
      </c>
      <c r="O157" s="296" t="s">
        <v>436</v>
      </c>
      <c r="P157" s="296" t="s">
        <v>436</v>
      </c>
      <c r="Q157" s="296" t="s">
        <v>436</v>
      </c>
      <c r="R157" s="296" t="s">
        <v>436</v>
      </c>
      <c r="S157" s="296" t="s">
        <v>436</v>
      </c>
      <c r="T157" s="296" t="s">
        <v>436</v>
      </c>
      <c r="U157" s="296" t="s">
        <v>436</v>
      </c>
      <c r="V157" s="398"/>
      <c r="W157" s="379"/>
    </row>
    <row r="158" spans="1:24" s="283" customFormat="1" ht="18" customHeight="1" thickBot="1" x14ac:dyDescent="0.3">
      <c r="A158" s="433" t="s">
        <v>212</v>
      </c>
      <c r="B158" s="439" t="s">
        <v>982</v>
      </c>
      <c r="C158" s="449" t="s">
        <v>906</v>
      </c>
      <c r="D158" s="372">
        <v>2.5899999999999963</v>
      </c>
      <c r="E158" s="306">
        <v>0.53</v>
      </c>
      <c r="F158" s="306">
        <v>72.680000000000007</v>
      </c>
      <c r="G158" s="585" t="s">
        <v>436</v>
      </c>
      <c r="H158" s="586" t="s">
        <v>436</v>
      </c>
      <c r="I158" s="593" t="s">
        <v>436</v>
      </c>
      <c r="J158" s="306" t="s">
        <v>436</v>
      </c>
      <c r="K158" s="306" t="s">
        <v>436</v>
      </c>
      <c r="L158" s="306" t="s">
        <v>436</v>
      </c>
      <c r="M158" s="306" t="s">
        <v>436</v>
      </c>
      <c r="N158" s="306" t="s">
        <v>436</v>
      </c>
      <c r="O158" s="306" t="s">
        <v>436</v>
      </c>
      <c r="P158" s="306" t="s">
        <v>436</v>
      </c>
      <c r="Q158" s="306" t="s">
        <v>436</v>
      </c>
      <c r="R158" s="306" t="s">
        <v>436</v>
      </c>
      <c r="S158" s="306"/>
      <c r="T158" s="307"/>
      <c r="U158" s="305"/>
      <c r="V158" s="322"/>
      <c r="W158" s="380"/>
    </row>
    <row r="159" spans="1:24" s="283" customFormat="1" ht="18" customHeight="1" x14ac:dyDescent="0.25">
      <c r="A159" s="440" t="s">
        <v>685</v>
      </c>
      <c r="B159" s="436" t="s">
        <v>1025</v>
      </c>
      <c r="C159" s="451" t="s">
        <v>436</v>
      </c>
      <c r="D159" s="354"/>
      <c r="E159" s="355"/>
      <c r="F159" s="580"/>
      <c r="G159" s="619"/>
      <c r="H159" s="620"/>
      <c r="I159" s="594"/>
      <c r="J159" s="356"/>
      <c r="K159" s="356"/>
      <c r="L159" s="356"/>
      <c r="M159" s="356"/>
      <c r="N159" s="356"/>
      <c r="O159" s="356"/>
      <c r="P159" s="356"/>
      <c r="Q159" s="356"/>
      <c r="R159" s="356"/>
      <c r="S159" s="356"/>
      <c r="T159" s="356"/>
      <c r="U159" s="356"/>
      <c r="V159" s="357"/>
      <c r="W159" s="548"/>
    </row>
    <row r="160" spans="1:24" s="283" customFormat="1" ht="37.5" customHeight="1" x14ac:dyDescent="0.25">
      <c r="A160" s="418" t="s">
        <v>686</v>
      </c>
      <c r="B160" s="438" t="s">
        <v>115</v>
      </c>
      <c r="C160" s="448" t="s">
        <v>906</v>
      </c>
      <c r="D160" s="408">
        <v>173.07999999999998</v>
      </c>
      <c r="E160" s="299">
        <v>179.95</v>
      </c>
      <c r="F160" s="299">
        <v>265.07</v>
      </c>
      <c r="G160" s="621">
        <v>182.56168999999966</v>
      </c>
      <c r="H160" s="622">
        <v>315.48469999999986</v>
      </c>
      <c r="I160" s="596">
        <v>204.5035896479996</v>
      </c>
      <c r="J160" s="299">
        <v>209.04436000000001</v>
      </c>
      <c r="K160" s="299"/>
      <c r="L160" s="299">
        <v>176.90540767999985</v>
      </c>
      <c r="M160" s="299"/>
      <c r="N160" s="299"/>
      <c r="O160" s="299">
        <v>183.86182398720109</v>
      </c>
      <c r="P160" s="299"/>
      <c r="Q160" s="299"/>
      <c r="R160" s="299">
        <v>191.09629694668803</v>
      </c>
      <c r="S160" s="335"/>
      <c r="T160" s="335"/>
      <c r="U160" s="305">
        <v>885.49197061388918</v>
      </c>
      <c r="V160" s="337"/>
      <c r="W160" s="547"/>
    </row>
    <row r="161" spans="1:23" s="283" customFormat="1" ht="18" customHeight="1" x14ac:dyDescent="0.25">
      <c r="A161" s="418" t="s">
        <v>687</v>
      </c>
      <c r="B161" s="438" t="s">
        <v>67</v>
      </c>
      <c r="C161" s="448" t="s">
        <v>906</v>
      </c>
      <c r="D161" s="463">
        <v>230</v>
      </c>
      <c r="E161" s="303">
        <v>277</v>
      </c>
      <c r="F161" s="303">
        <v>257.39999999999998</v>
      </c>
      <c r="G161" s="585">
        <v>276.8</v>
      </c>
      <c r="H161" s="586">
        <v>276.8</v>
      </c>
      <c r="I161" s="407">
        <v>291.79999999999995</v>
      </c>
      <c r="J161" s="303">
        <v>340</v>
      </c>
      <c r="K161" s="303">
        <v>0</v>
      </c>
      <c r="L161" s="303">
        <v>291.79999999999995</v>
      </c>
      <c r="M161" s="303">
        <v>0</v>
      </c>
      <c r="N161" s="303">
        <v>0</v>
      </c>
      <c r="O161" s="303">
        <v>291.79999999999995</v>
      </c>
      <c r="P161" s="303">
        <v>0</v>
      </c>
      <c r="Q161" s="303">
        <v>0</v>
      </c>
      <c r="R161" s="303">
        <v>291.79999999999995</v>
      </c>
      <c r="S161" s="302"/>
      <c r="T161" s="302"/>
      <c r="U161" s="305">
        <v>1443.9999999999998</v>
      </c>
      <c r="V161" s="302"/>
      <c r="W161" s="379"/>
    </row>
    <row r="162" spans="1:23" s="283" customFormat="1" ht="18" customHeight="1" x14ac:dyDescent="0.25">
      <c r="A162" s="418" t="s">
        <v>1090</v>
      </c>
      <c r="B162" s="425" t="s">
        <v>1113</v>
      </c>
      <c r="C162" s="448" t="s">
        <v>906</v>
      </c>
      <c r="D162" s="463">
        <v>230</v>
      </c>
      <c r="E162" s="303">
        <v>227</v>
      </c>
      <c r="F162" s="303">
        <v>257.39999999999998</v>
      </c>
      <c r="G162" s="585">
        <v>276.8</v>
      </c>
      <c r="H162" s="586">
        <v>276.8</v>
      </c>
      <c r="I162" s="407">
        <v>291.79999999999995</v>
      </c>
      <c r="J162" s="303">
        <v>340</v>
      </c>
      <c r="K162" s="303"/>
      <c r="L162" s="303">
        <v>291.79999999999995</v>
      </c>
      <c r="M162" s="303"/>
      <c r="N162" s="303"/>
      <c r="O162" s="303">
        <v>291.79999999999995</v>
      </c>
      <c r="P162" s="303"/>
      <c r="Q162" s="303"/>
      <c r="R162" s="303">
        <v>291.79999999999995</v>
      </c>
      <c r="S162" s="302"/>
      <c r="T162" s="302"/>
      <c r="U162" s="305">
        <v>1443.9999999999998</v>
      </c>
      <c r="V162" s="302"/>
      <c r="W162" s="379"/>
    </row>
    <row r="163" spans="1:23" s="283" customFormat="1" ht="18" customHeight="1" x14ac:dyDescent="0.25">
      <c r="A163" s="418" t="s">
        <v>793</v>
      </c>
      <c r="B163" s="438" t="s">
        <v>121</v>
      </c>
      <c r="C163" s="448" t="s">
        <v>906</v>
      </c>
      <c r="D163" s="463">
        <v>227</v>
      </c>
      <c r="E163" s="303">
        <v>257.39999999999998</v>
      </c>
      <c r="F163" s="303">
        <v>276.8</v>
      </c>
      <c r="G163" s="585">
        <v>291.8</v>
      </c>
      <c r="H163" s="586">
        <v>340</v>
      </c>
      <c r="I163" s="407">
        <v>291.79999999999995</v>
      </c>
      <c r="J163" s="303">
        <v>470</v>
      </c>
      <c r="K163" s="303">
        <v>0</v>
      </c>
      <c r="L163" s="303">
        <v>291.79999999999995</v>
      </c>
      <c r="M163" s="303">
        <v>0</v>
      </c>
      <c r="N163" s="303">
        <v>0</v>
      </c>
      <c r="O163" s="303">
        <v>291.79999999999995</v>
      </c>
      <c r="P163" s="303">
        <v>0</v>
      </c>
      <c r="Q163" s="303">
        <v>0</v>
      </c>
      <c r="R163" s="303">
        <v>291.79999999999995</v>
      </c>
      <c r="S163" s="302">
        <v>0</v>
      </c>
      <c r="T163" s="302">
        <v>0</v>
      </c>
      <c r="U163" s="305">
        <v>1458.9999999999998</v>
      </c>
      <c r="V163" s="302"/>
      <c r="W163" s="379"/>
    </row>
    <row r="164" spans="1:23" s="283" customFormat="1" ht="18" customHeight="1" x14ac:dyDescent="0.25">
      <c r="A164" s="431" t="s">
        <v>1091</v>
      </c>
      <c r="B164" s="425" t="s">
        <v>1114</v>
      </c>
      <c r="C164" s="448" t="s">
        <v>906</v>
      </c>
      <c r="D164" s="463">
        <v>227</v>
      </c>
      <c r="E164" s="303">
        <v>257.39999999999998</v>
      </c>
      <c r="F164" s="303">
        <v>276.8</v>
      </c>
      <c r="G164" s="585">
        <v>291.8</v>
      </c>
      <c r="H164" s="586">
        <v>340</v>
      </c>
      <c r="I164" s="407">
        <v>291.79999999999995</v>
      </c>
      <c r="J164" s="303">
        <v>470</v>
      </c>
      <c r="K164" s="303">
        <v>0</v>
      </c>
      <c r="L164" s="303">
        <v>291.79999999999995</v>
      </c>
      <c r="M164" s="303">
        <v>0</v>
      </c>
      <c r="N164" s="303">
        <v>0</v>
      </c>
      <c r="O164" s="303">
        <v>291.79999999999995</v>
      </c>
      <c r="P164" s="303">
        <v>0</v>
      </c>
      <c r="Q164" s="303">
        <v>0</v>
      </c>
      <c r="R164" s="303">
        <v>291.79999999999995</v>
      </c>
      <c r="S164" s="302">
        <v>0</v>
      </c>
      <c r="T164" s="302">
        <v>0</v>
      </c>
      <c r="U164" s="305">
        <v>1458.9999999999998</v>
      </c>
      <c r="V164" s="302"/>
      <c r="W164" s="379"/>
    </row>
    <row r="165" spans="1:23" s="283" customFormat="1" ht="26.25" thickBot="1" x14ac:dyDescent="0.3">
      <c r="A165" s="433" t="s">
        <v>794</v>
      </c>
      <c r="B165" s="439" t="s">
        <v>122</v>
      </c>
      <c r="C165" s="449" t="s">
        <v>436</v>
      </c>
      <c r="D165" s="637">
        <v>1.3115322394268547</v>
      </c>
      <c r="E165" s="638">
        <v>1.43</v>
      </c>
      <c r="F165" s="638">
        <v>1.04</v>
      </c>
      <c r="G165" s="628">
        <v>1.5983638188274909</v>
      </c>
      <c r="H165" s="639">
        <v>1.0777067794412856</v>
      </c>
      <c r="I165" s="628">
        <v>1.4268698192645846</v>
      </c>
      <c r="J165" s="638">
        <v>2.25</v>
      </c>
      <c r="K165" s="638"/>
      <c r="L165" s="638">
        <v>1.649469079700663</v>
      </c>
      <c r="M165" s="638"/>
      <c r="N165" s="638"/>
      <c r="O165" s="638">
        <v>1.5870613794210624</v>
      </c>
      <c r="P165" s="638"/>
      <c r="Q165" s="638"/>
      <c r="R165" s="638">
        <v>1.5269788303716121</v>
      </c>
      <c r="S165" s="638"/>
      <c r="T165" s="638"/>
      <c r="U165" s="638"/>
      <c r="V165" s="540"/>
      <c r="W165" s="549"/>
    </row>
    <row r="166" spans="1:23" s="283" customFormat="1" ht="19.5" thickBot="1" x14ac:dyDescent="0.3">
      <c r="A166" s="710" t="s">
        <v>684</v>
      </c>
      <c r="B166" s="711"/>
      <c r="C166" s="711"/>
      <c r="D166" s="711"/>
      <c r="E166" s="711"/>
      <c r="F166" s="711"/>
      <c r="G166" s="711"/>
      <c r="H166" s="711"/>
      <c r="I166" s="711"/>
      <c r="J166" s="711"/>
      <c r="K166" s="711"/>
      <c r="L166" s="711"/>
      <c r="M166" s="711"/>
      <c r="N166" s="711"/>
      <c r="O166" s="711"/>
      <c r="P166" s="711"/>
      <c r="Q166" s="711"/>
      <c r="R166" s="711"/>
      <c r="S166" s="711"/>
      <c r="T166" s="711"/>
      <c r="U166" s="711"/>
      <c r="V166" s="711"/>
      <c r="W166" s="712"/>
    </row>
    <row r="167" spans="1:23" s="283" customFormat="1" ht="31.5" customHeight="1" x14ac:dyDescent="0.25">
      <c r="A167" s="440" t="s">
        <v>688</v>
      </c>
      <c r="B167" s="436" t="s">
        <v>68</v>
      </c>
      <c r="C167" s="451" t="s">
        <v>906</v>
      </c>
      <c r="D167" s="374">
        <v>2171.19</v>
      </c>
      <c r="E167" s="375">
        <v>2251.73</v>
      </c>
      <c r="F167" s="579">
        <v>2551.0700000000002</v>
      </c>
      <c r="G167" s="376">
        <v>2503.5288</v>
      </c>
      <c r="H167" s="590">
        <v>2629.0371100000002</v>
      </c>
      <c r="I167" s="640">
        <v>2603.8404671999997</v>
      </c>
      <c r="J167" s="640">
        <v>2680.9940159999996</v>
      </c>
      <c r="K167" s="376"/>
      <c r="L167" s="376">
        <v>2666.9738035200003</v>
      </c>
      <c r="M167" s="376">
        <v>0</v>
      </c>
      <c r="N167" s="376">
        <v>0</v>
      </c>
      <c r="O167" s="376">
        <v>2773.6527556608007</v>
      </c>
      <c r="P167" s="376">
        <v>0</v>
      </c>
      <c r="Q167" s="376">
        <v>0</v>
      </c>
      <c r="R167" s="376">
        <v>2884.5988658872329</v>
      </c>
      <c r="S167" s="355"/>
      <c r="T167" s="355"/>
      <c r="U167" s="355">
        <v>13355.390513068036</v>
      </c>
      <c r="V167" s="377"/>
      <c r="W167" s="378"/>
    </row>
    <row r="168" spans="1:23" s="283" customFormat="1" x14ac:dyDescent="0.25">
      <c r="A168" s="418" t="s">
        <v>689</v>
      </c>
      <c r="B168" s="420" t="s">
        <v>57</v>
      </c>
      <c r="C168" s="448" t="s">
        <v>906</v>
      </c>
      <c r="D168" s="408" t="s">
        <v>436</v>
      </c>
      <c r="E168" s="296" t="s">
        <v>436</v>
      </c>
      <c r="F168" s="296" t="s">
        <v>436</v>
      </c>
      <c r="G168" s="585" t="s">
        <v>436</v>
      </c>
      <c r="H168" s="586" t="s">
        <v>436</v>
      </c>
      <c r="I168" s="408" t="s">
        <v>436</v>
      </c>
      <c r="J168" s="296" t="s">
        <v>436</v>
      </c>
      <c r="K168" s="296" t="s">
        <v>436</v>
      </c>
      <c r="L168" s="296" t="s">
        <v>436</v>
      </c>
      <c r="M168" s="296" t="s">
        <v>436</v>
      </c>
      <c r="N168" s="296" t="s">
        <v>436</v>
      </c>
      <c r="O168" s="296" t="s">
        <v>436</v>
      </c>
      <c r="P168" s="296" t="s">
        <v>436</v>
      </c>
      <c r="Q168" s="296" t="s">
        <v>436</v>
      </c>
      <c r="R168" s="296" t="s">
        <v>436</v>
      </c>
      <c r="S168" s="296" t="s">
        <v>436</v>
      </c>
      <c r="T168" s="296" t="s">
        <v>436</v>
      </c>
      <c r="U168" s="296" t="s">
        <v>436</v>
      </c>
      <c r="V168" s="323"/>
      <c r="W168" s="379"/>
    </row>
    <row r="169" spans="1:23" s="283" customFormat="1" ht="25.5" x14ac:dyDescent="0.25">
      <c r="A169" s="418" t="s">
        <v>1048</v>
      </c>
      <c r="B169" s="425" t="s">
        <v>1059</v>
      </c>
      <c r="C169" s="448" t="s">
        <v>906</v>
      </c>
      <c r="D169" s="408" t="s">
        <v>436</v>
      </c>
      <c r="E169" s="296" t="s">
        <v>436</v>
      </c>
      <c r="F169" s="296" t="s">
        <v>436</v>
      </c>
      <c r="G169" s="585" t="s">
        <v>436</v>
      </c>
      <c r="H169" s="586" t="s">
        <v>436</v>
      </c>
      <c r="I169" s="408" t="s">
        <v>436</v>
      </c>
      <c r="J169" s="296" t="s">
        <v>436</v>
      </c>
      <c r="K169" s="296" t="s">
        <v>436</v>
      </c>
      <c r="L169" s="296" t="s">
        <v>436</v>
      </c>
      <c r="M169" s="296" t="s">
        <v>436</v>
      </c>
      <c r="N169" s="296" t="s">
        <v>436</v>
      </c>
      <c r="O169" s="296" t="s">
        <v>436</v>
      </c>
      <c r="P169" s="296" t="s">
        <v>436</v>
      </c>
      <c r="Q169" s="296" t="s">
        <v>436</v>
      </c>
      <c r="R169" s="296" t="s">
        <v>436</v>
      </c>
      <c r="S169" s="296" t="s">
        <v>436</v>
      </c>
      <c r="T169" s="296" t="s">
        <v>436</v>
      </c>
      <c r="U169" s="296" t="s">
        <v>436</v>
      </c>
      <c r="V169" s="323"/>
      <c r="W169" s="379"/>
    </row>
    <row r="170" spans="1:23" s="283" customFormat="1" ht="25.5" x14ac:dyDescent="0.25">
      <c r="A170" s="418" t="s">
        <v>1049</v>
      </c>
      <c r="B170" s="425" t="s">
        <v>1060</v>
      </c>
      <c r="C170" s="448" t="s">
        <v>906</v>
      </c>
      <c r="D170" s="408" t="s">
        <v>436</v>
      </c>
      <c r="E170" s="296" t="s">
        <v>436</v>
      </c>
      <c r="F170" s="296" t="s">
        <v>436</v>
      </c>
      <c r="G170" s="585" t="s">
        <v>436</v>
      </c>
      <c r="H170" s="586" t="s">
        <v>436</v>
      </c>
      <c r="I170" s="408" t="s">
        <v>436</v>
      </c>
      <c r="J170" s="296" t="s">
        <v>436</v>
      </c>
      <c r="K170" s="296" t="s">
        <v>436</v>
      </c>
      <c r="L170" s="296" t="s">
        <v>436</v>
      </c>
      <c r="M170" s="296" t="s">
        <v>436</v>
      </c>
      <c r="N170" s="296" t="s">
        <v>436</v>
      </c>
      <c r="O170" s="296" t="s">
        <v>436</v>
      </c>
      <c r="P170" s="296" t="s">
        <v>436</v>
      </c>
      <c r="Q170" s="296" t="s">
        <v>436</v>
      </c>
      <c r="R170" s="296" t="s">
        <v>436</v>
      </c>
      <c r="S170" s="296" t="s">
        <v>436</v>
      </c>
      <c r="T170" s="296" t="s">
        <v>436</v>
      </c>
      <c r="U170" s="296" t="s">
        <v>436</v>
      </c>
      <c r="V170" s="323"/>
      <c r="W170" s="379"/>
    </row>
    <row r="171" spans="1:23" s="283" customFormat="1" ht="25.5" x14ac:dyDescent="0.25">
      <c r="A171" s="418" t="s">
        <v>34</v>
      </c>
      <c r="B171" s="425" t="s">
        <v>1045</v>
      </c>
      <c r="C171" s="448" t="s">
        <v>906</v>
      </c>
      <c r="D171" s="408" t="s">
        <v>436</v>
      </c>
      <c r="E171" s="296" t="s">
        <v>436</v>
      </c>
      <c r="F171" s="296" t="s">
        <v>436</v>
      </c>
      <c r="G171" s="585" t="s">
        <v>436</v>
      </c>
      <c r="H171" s="586" t="s">
        <v>436</v>
      </c>
      <c r="I171" s="408" t="s">
        <v>436</v>
      </c>
      <c r="J171" s="296" t="s">
        <v>436</v>
      </c>
      <c r="K171" s="296" t="s">
        <v>436</v>
      </c>
      <c r="L171" s="296" t="s">
        <v>436</v>
      </c>
      <c r="M171" s="296" t="s">
        <v>436</v>
      </c>
      <c r="N171" s="296" t="s">
        <v>436</v>
      </c>
      <c r="O171" s="296" t="s">
        <v>436</v>
      </c>
      <c r="P171" s="296" t="s">
        <v>436</v>
      </c>
      <c r="Q171" s="296" t="s">
        <v>436</v>
      </c>
      <c r="R171" s="296" t="s">
        <v>436</v>
      </c>
      <c r="S171" s="296" t="s">
        <v>436</v>
      </c>
      <c r="T171" s="296" t="s">
        <v>436</v>
      </c>
      <c r="U171" s="296" t="s">
        <v>436</v>
      </c>
      <c r="V171" s="323"/>
      <c r="W171" s="379"/>
    </row>
    <row r="172" spans="1:23" s="283" customFormat="1" x14ac:dyDescent="0.25">
      <c r="A172" s="418" t="s">
        <v>690</v>
      </c>
      <c r="B172" s="420" t="s">
        <v>96</v>
      </c>
      <c r="C172" s="448" t="s">
        <v>906</v>
      </c>
      <c r="D172" s="408" t="s">
        <v>436</v>
      </c>
      <c r="E172" s="296" t="s">
        <v>436</v>
      </c>
      <c r="F172" s="296" t="s">
        <v>436</v>
      </c>
      <c r="G172" s="585" t="s">
        <v>436</v>
      </c>
      <c r="H172" s="586" t="s">
        <v>436</v>
      </c>
      <c r="I172" s="408" t="s">
        <v>436</v>
      </c>
      <c r="J172" s="296" t="s">
        <v>436</v>
      </c>
      <c r="K172" s="296" t="s">
        <v>436</v>
      </c>
      <c r="L172" s="296" t="s">
        <v>436</v>
      </c>
      <c r="M172" s="296" t="s">
        <v>436</v>
      </c>
      <c r="N172" s="296" t="s">
        <v>436</v>
      </c>
      <c r="O172" s="296" t="s">
        <v>436</v>
      </c>
      <c r="P172" s="296" t="s">
        <v>436</v>
      </c>
      <c r="Q172" s="296" t="s">
        <v>436</v>
      </c>
      <c r="R172" s="296" t="s">
        <v>436</v>
      </c>
      <c r="S172" s="296" t="s">
        <v>436</v>
      </c>
      <c r="T172" s="296" t="s">
        <v>436</v>
      </c>
      <c r="U172" s="296" t="s">
        <v>436</v>
      </c>
      <c r="V172" s="323"/>
      <c r="W172" s="379"/>
    </row>
    <row r="173" spans="1:23" s="283" customFormat="1" x14ac:dyDescent="0.25">
      <c r="A173" s="418" t="s">
        <v>805</v>
      </c>
      <c r="B173" s="420" t="s">
        <v>1105</v>
      </c>
      <c r="C173" s="448" t="s">
        <v>906</v>
      </c>
      <c r="D173" s="409">
        <v>1957.71</v>
      </c>
      <c r="E173" s="302">
        <v>2005.35</v>
      </c>
      <c r="F173" s="304">
        <v>2124.6</v>
      </c>
      <c r="G173" s="305">
        <v>2164.4807999999998</v>
      </c>
      <c r="H173" s="305">
        <v>2166.61447</v>
      </c>
      <c r="I173" s="629">
        <v>2370.1319999999996</v>
      </c>
      <c r="J173" s="305">
        <v>2334.9299999999998</v>
      </c>
      <c r="K173" s="305"/>
      <c r="L173" s="305">
        <v>2341.1180083200002</v>
      </c>
      <c r="M173" s="305">
        <v>0</v>
      </c>
      <c r="N173" s="305">
        <v>0</v>
      </c>
      <c r="O173" s="305">
        <v>2434.7627286528004</v>
      </c>
      <c r="P173" s="305"/>
      <c r="Q173" s="305"/>
      <c r="R173" s="305">
        <v>2532.1532377989129</v>
      </c>
      <c r="S173" s="305"/>
      <c r="T173" s="305"/>
      <c r="U173" s="305">
        <v>11723.604182771714</v>
      </c>
      <c r="V173" s="322"/>
      <c r="W173" s="380"/>
    </row>
    <row r="174" spans="1:23" s="283" customFormat="1" x14ac:dyDescent="0.25">
      <c r="A174" s="418" t="s">
        <v>928</v>
      </c>
      <c r="B174" s="420" t="s">
        <v>97</v>
      </c>
      <c r="C174" s="448" t="s">
        <v>906</v>
      </c>
      <c r="D174" s="408" t="s">
        <v>436</v>
      </c>
      <c r="E174" s="296" t="s">
        <v>436</v>
      </c>
      <c r="F174" s="296" t="s">
        <v>436</v>
      </c>
      <c r="G174" s="585" t="s">
        <v>436</v>
      </c>
      <c r="H174" s="586" t="s">
        <v>436</v>
      </c>
      <c r="I174" s="408" t="s">
        <v>436</v>
      </c>
      <c r="J174" s="408" t="s">
        <v>436</v>
      </c>
      <c r="K174" s="296" t="s">
        <v>436</v>
      </c>
      <c r="L174" s="296" t="s">
        <v>436</v>
      </c>
      <c r="M174" s="296" t="s">
        <v>436</v>
      </c>
      <c r="N174" s="296" t="s">
        <v>436</v>
      </c>
      <c r="O174" s="296" t="s">
        <v>436</v>
      </c>
      <c r="P174" s="296" t="s">
        <v>436</v>
      </c>
      <c r="Q174" s="296" t="s">
        <v>436</v>
      </c>
      <c r="R174" s="296" t="s">
        <v>436</v>
      </c>
      <c r="S174" s="296" t="s">
        <v>436</v>
      </c>
      <c r="T174" s="296" t="s">
        <v>436</v>
      </c>
      <c r="U174" s="296" t="s">
        <v>436</v>
      </c>
      <c r="V174" s="323"/>
      <c r="W174" s="379"/>
    </row>
    <row r="175" spans="1:23" s="283" customFormat="1" x14ac:dyDescent="0.25">
      <c r="A175" s="418" t="s">
        <v>929</v>
      </c>
      <c r="B175" s="420" t="s">
        <v>1106</v>
      </c>
      <c r="C175" s="448" t="s">
        <v>906</v>
      </c>
      <c r="D175" s="408">
        <v>32.61</v>
      </c>
      <c r="E175" s="302">
        <v>39.22</v>
      </c>
      <c r="F175" s="304">
        <v>71.56</v>
      </c>
      <c r="G175" s="305">
        <v>53.304000000000002</v>
      </c>
      <c r="H175" s="305">
        <v>177.78620000000001</v>
      </c>
      <c r="I175" s="305">
        <v>26.010316800000002</v>
      </c>
      <c r="J175" s="305">
        <v>38.276015999999998</v>
      </c>
      <c r="K175" s="305"/>
      <c r="L175" s="305">
        <v>28.995532799999999</v>
      </c>
      <c r="M175" s="305">
        <v>0</v>
      </c>
      <c r="N175" s="305">
        <v>0</v>
      </c>
      <c r="O175" s="305">
        <v>30.155354112000001</v>
      </c>
      <c r="P175" s="305"/>
      <c r="Q175" s="305"/>
      <c r="R175" s="305">
        <v>31.36156827648</v>
      </c>
      <c r="S175" s="305"/>
      <c r="T175" s="305"/>
      <c r="U175" s="305">
        <v>145.20077518848001</v>
      </c>
      <c r="V175" s="323"/>
      <c r="W175" s="379"/>
    </row>
    <row r="176" spans="1:23" s="283" customFormat="1" x14ac:dyDescent="0.25">
      <c r="A176" s="418" t="s">
        <v>930</v>
      </c>
      <c r="B176" s="420" t="s">
        <v>1107</v>
      </c>
      <c r="C176" s="448" t="s">
        <v>906</v>
      </c>
      <c r="D176" s="408" t="s">
        <v>436</v>
      </c>
      <c r="E176" s="296" t="s">
        <v>436</v>
      </c>
      <c r="F176" s="296" t="s">
        <v>436</v>
      </c>
      <c r="G176" s="585" t="s">
        <v>436</v>
      </c>
      <c r="H176" s="586" t="s">
        <v>436</v>
      </c>
      <c r="I176" s="629"/>
      <c r="J176" s="408" t="s">
        <v>436</v>
      </c>
      <c r="K176" s="296" t="s">
        <v>436</v>
      </c>
      <c r="L176" s="296" t="s">
        <v>436</v>
      </c>
      <c r="M176" s="296" t="s">
        <v>436</v>
      </c>
      <c r="N176" s="296" t="s">
        <v>436</v>
      </c>
      <c r="O176" s="296" t="s">
        <v>436</v>
      </c>
      <c r="P176" s="296" t="s">
        <v>436</v>
      </c>
      <c r="Q176" s="296" t="s">
        <v>436</v>
      </c>
      <c r="R176" s="296" t="s">
        <v>436</v>
      </c>
      <c r="S176" s="296" t="s">
        <v>436</v>
      </c>
      <c r="T176" s="296" t="s">
        <v>436</v>
      </c>
      <c r="U176" s="296" t="s">
        <v>436</v>
      </c>
      <c r="V176" s="323"/>
      <c r="W176" s="379"/>
    </row>
    <row r="177" spans="1:23" s="283" customFormat="1" x14ac:dyDescent="0.25">
      <c r="A177" s="418" t="s">
        <v>931</v>
      </c>
      <c r="B177" s="420" t="s">
        <v>104</v>
      </c>
      <c r="C177" s="448" t="s">
        <v>906</v>
      </c>
      <c r="D177" s="408" t="s">
        <v>436</v>
      </c>
      <c r="E177" s="296" t="s">
        <v>436</v>
      </c>
      <c r="F177" s="296" t="s">
        <v>436</v>
      </c>
      <c r="G177" s="585" t="s">
        <v>436</v>
      </c>
      <c r="H177" s="586" t="s">
        <v>436</v>
      </c>
      <c r="I177" s="629"/>
      <c r="J177" s="408" t="s">
        <v>436</v>
      </c>
      <c r="K177" s="296" t="s">
        <v>436</v>
      </c>
      <c r="L177" s="296" t="s">
        <v>436</v>
      </c>
      <c r="M177" s="296" t="s">
        <v>436</v>
      </c>
      <c r="N177" s="296" t="s">
        <v>436</v>
      </c>
      <c r="O177" s="296" t="s">
        <v>436</v>
      </c>
      <c r="P177" s="296" t="s">
        <v>436</v>
      </c>
      <c r="Q177" s="296" t="s">
        <v>436</v>
      </c>
      <c r="R177" s="296" t="s">
        <v>436</v>
      </c>
      <c r="S177" s="296" t="s">
        <v>436</v>
      </c>
      <c r="T177" s="296" t="s">
        <v>436</v>
      </c>
      <c r="U177" s="296" t="s">
        <v>436</v>
      </c>
      <c r="V177" s="323"/>
      <c r="W177" s="379"/>
    </row>
    <row r="178" spans="1:23" s="283" customFormat="1" x14ac:dyDescent="0.25">
      <c r="A178" s="418" t="s">
        <v>932</v>
      </c>
      <c r="B178" s="421" t="s">
        <v>976</v>
      </c>
      <c r="C178" s="448" t="s">
        <v>906</v>
      </c>
      <c r="D178" s="408" t="s">
        <v>436</v>
      </c>
      <c r="E178" s="296" t="s">
        <v>436</v>
      </c>
      <c r="F178" s="296" t="s">
        <v>436</v>
      </c>
      <c r="G178" s="585" t="s">
        <v>436</v>
      </c>
      <c r="H178" s="586" t="s">
        <v>436</v>
      </c>
      <c r="I178" s="629"/>
      <c r="J178" s="408" t="s">
        <v>436</v>
      </c>
      <c r="K178" s="296" t="s">
        <v>436</v>
      </c>
      <c r="L178" s="296" t="s">
        <v>436</v>
      </c>
      <c r="M178" s="296" t="s">
        <v>436</v>
      </c>
      <c r="N178" s="296" t="s">
        <v>436</v>
      </c>
      <c r="O178" s="296" t="s">
        <v>436</v>
      </c>
      <c r="P178" s="296" t="s">
        <v>436</v>
      </c>
      <c r="Q178" s="296" t="s">
        <v>436</v>
      </c>
      <c r="R178" s="296" t="s">
        <v>436</v>
      </c>
      <c r="S178" s="296" t="s">
        <v>436</v>
      </c>
      <c r="T178" s="296" t="s">
        <v>436</v>
      </c>
      <c r="U178" s="296" t="s">
        <v>436</v>
      </c>
      <c r="V178" s="323"/>
      <c r="W178" s="379"/>
    </row>
    <row r="179" spans="1:23" s="283" customFormat="1" x14ac:dyDescent="0.25">
      <c r="A179" s="418" t="s">
        <v>35</v>
      </c>
      <c r="B179" s="422" t="s">
        <v>800</v>
      </c>
      <c r="C179" s="448" t="s">
        <v>906</v>
      </c>
      <c r="D179" s="408" t="s">
        <v>436</v>
      </c>
      <c r="E179" s="296" t="s">
        <v>436</v>
      </c>
      <c r="F179" s="296" t="s">
        <v>436</v>
      </c>
      <c r="G179" s="585" t="s">
        <v>436</v>
      </c>
      <c r="H179" s="586" t="s">
        <v>436</v>
      </c>
      <c r="I179" s="629"/>
      <c r="J179" s="408" t="s">
        <v>436</v>
      </c>
      <c r="K179" s="296" t="s">
        <v>436</v>
      </c>
      <c r="L179" s="296" t="s">
        <v>436</v>
      </c>
      <c r="M179" s="296" t="s">
        <v>436</v>
      </c>
      <c r="N179" s="296" t="s">
        <v>436</v>
      </c>
      <c r="O179" s="296" t="s">
        <v>436</v>
      </c>
      <c r="P179" s="296" t="s">
        <v>436</v>
      </c>
      <c r="Q179" s="296" t="s">
        <v>436</v>
      </c>
      <c r="R179" s="296" t="s">
        <v>436</v>
      </c>
      <c r="S179" s="296" t="s">
        <v>436</v>
      </c>
      <c r="T179" s="296" t="s">
        <v>436</v>
      </c>
      <c r="U179" s="296" t="s">
        <v>436</v>
      </c>
      <c r="V179" s="323"/>
      <c r="W179" s="379"/>
    </row>
    <row r="180" spans="1:23" s="283" customFormat="1" x14ac:dyDescent="0.25">
      <c r="A180" s="418" t="s">
        <v>36</v>
      </c>
      <c r="B180" s="422" t="s">
        <v>788</v>
      </c>
      <c r="C180" s="448" t="s">
        <v>906</v>
      </c>
      <c r="D180" s="408" t="s">
        <v>436</v>
      </c>
      <c r="E180" s="296" t="s">
        <v>436</v>
      </c>
      <c r="F180" s="296" t="s">
        <v>436</v>
      </c>
      <c r="G180" s="585" t="s">
        <v>436</v>
      </c>
      <c r="H180" s="586" t="s">
        <v>436</v>
      </c>
      <c r="I180" s="629"/>
      <c r="J180" s="408" t="s">
        <v>436</v>
      </c>
      <c r="K180" s="296" t="s">
        <v>436</v>
      </c>
      <c r="L180" s="296" t="s">
        <v>436</v>
      </c>
      <c r="M180" s="296" t="s">
        <v>436</v>
      </c>
      <c r="N180" s="296" t="s">
        <v>436</v>
      </c>
      <c r="O180" s="296" t="s">
        <v>436</v>
      </c>
      <c r="P180" s="296" t="s">
        <v>436</v>
      </c>
      <c r="Q180" s="296" t="s">
        <v>436</v>
      </c>
      <c r="R180" s="296" t="s">
        <v>436</v>
      </c>
      <c r="S180" s="296" t="s">
        <v>436</v>
      </c>
      <c r="T180" s="296" t="s">
        <v>436</v>
      </c>
      <c r="U180" s="296" t="s">
        <v>436</v>
      </c>
      <c r="V180" s="323"/>
      <c r="W180" s="379"/>
    </row>
    <row r="181" spans="1:23" s="283" customFormat="1" ht="25.5" x14ac:dyDescent="0.25">
      <c r="A181" s="418" t="s">
        <v>933</v>
      </c>
      <c r="B181" s="438" t="s">
        <v>69</v>
      </c>
      <c r="C181" s="448" t="s">
        <v>906</v>
      </c>
      <c r="D181" s="408" t="s">
        <v>436</v>
      </c>
      <c r="E181" s="296" t="s">
        <v>436</v>
      </c>
      <c r="F181" s="296" t="s">
        <v>436</v>
      </c>
      <c r="G181" s="585" t="s">
        <v>436</v>
      </c>
      <c r="H181" s="586" t="s">
        <v>436</v>
      </c>
      <c r="I181" s="629"/>
      <c r="J181" s="408" t="s">
        <v>436</v>
      </c>
      <c r="K181" s="296" t="s">
        <v>436</v>
      </c>
      <c r="L181" s="296" t="s">
        <v>436</v>
      </c>
      <c r="M181" s="296" t="s">
        <v>436</v>
      </c>
      <c r="N181" s="296" t="s">
        <v>436</v>
      </c>
      <c r="O181" s="296" t="s">
        <v>436</v>
      </c>
      <c r="P181" s="296" t="s">
        <v>436</v>
      </c>
      <c r="Q181" s="296" t="s">
        <v>436</v>
      </c>
      <c r="R181" s="296" t="s">
        <v>436</v>
      </c>
      <c r="S181" s="296" t="s">
        <v>436</v>
      </c>
      <c r="T181" s="296" t="s">
        <v>436</v>
      </c>
      <c r="U181" s="296" t="s">
        <v>436</v>
      </c>
      <c r="V181" s="323"/>
      <c r="W181" s="379"/>
    </row>
    <row r="182" spans="1:23" s="283" customFormat="1" x14ac:dyDescent="0.25">
      <c r="A182" s="418" t="s">
        <v>1050</v>
      </c>
      <c r="B182" s="425" t="s">
        <v>1088</v>
      </c>
      <c r="C182" s="448" t="s">
        <v>906</v>
      </c>
      <c r="D182" s="408" t="s">
        <v>436</v>
      </c>
      <c r="E182" s="296" t="s">
        <v>436</v>
      </c>
      <c r="F182" s="296" t="s">
        <v>436</v>
      </c>
      <c r="G182" s="585" t="s">
        <v>436</v>
      </c>
      <c r="H182" s="586" t="s">
        <v>436</v>
      </c>
      <c r="I182" s="629"/>
      <c r="J182" s="408" t="s">
        <v>436</v>
      </c>
      <c r="K182" s="296" t="s">
        <v>436</v>
      </c>
      <c r="L182" s="296" t="s">
        <v>436</v>
      </c>
      <c r="M182" s="296" t="s">
        <v>436</v>
      </c>
      <c r="N182" s="296" t="s">
        <v>436</v>
      </c>
      <c r="O182" s="296" t="s">
        <v>436</v>
      </c>
      <c r="P182" s="296" t="s">
        <v>436</v>
      </c>
      <c r="Q182" s="296" t="s">
        <v>436</v>
      </c>
      <c r="R182" s="296" t="s">
        <v>436</v>
      </c>
      <c r="S182" s="296" t="s">
        <v>436</v>
      </c>
      <c r="T182" s="296" t="s">
        <v>436</v>
      </c>
      <c r="U182" s="296" t="s">
        <v>436</v>
      </c>
      <c r="V182" s="323"/>
      <c r="W182" s="379"/>
    </row>
    <row r="183" spans="1:23" s="283" customFormat="1" x14ac:dyDescent="0.25">
      <c r="A183" s="418" t="s">
        <v>1051</v>
      </c>
      <c r="B183" s="425" t="s">
        <v>1089</v>
      </c>
      <c r="C183" s="448" t="s">
        <v>906</v>
      </c>
      <c r="D183" s="408" t="s">
        <v>436</v>
      </c>
      <c r="E183" s="296" t="s">
        <v>436</v>
      </c>
      <c r="F183" s="296" t="s">
        <v>436</v>
      </c>
      <c r="G183" s="585" t="s">
        <v>436</v>
      </c>
      <c r="H183" s="586" t="s">
        <v>436</v>
      </c>
      <c r="I183" s="629"/>
      <c r="J183" s="408" t="s">
        <v>436</v>
      </c>
      <c r="K183" s="296" t="s">
        <v>436</v>
      </c>
      <c r="L183" s="296" t="s">
        <v>436</v>
      </c>
      <c r="M183" s="296" t="s">
        <v>436</v>
      </c>
      <c r="N183" s="296" t="s">
        <v>436</v>
      </c>
      <c r="O183" s="296" t="s">
        <v>436</v>
      </c>
      <c r="P183" s="296" t="s">
        <v>436</v>
      </c>
      <c r="Q183" s="296" t="s">
        <v>436</v>
      </c>
      <c r="R183" s="296" t="s">
        <v>436</v>
      </c>
      <c r="S183" s="296" t="s">
        <v>436</v>
      </c>
      <c r="T183" s="296" t="s">
        <v>436</v>
      </c>
      <c r="U183" s="296" t="s">
        <v>436</v>
      </c>
      <c r="V183" s="323"/>
      <c r="W183" s="379"/>
    </row>
    <row r="184" spans="1:23" s="283" customFormat="1" ht="16.5" thickBot="1" x14ac:dyDescent="0.3">
      <c r="A184" s="418" t="s">
        <v>934</v>
      </c>
      <c r="B184" s="423" t="s">
        <v>1108</v>
      </c>
      <c r="C184" s="448" t="s">
        <v>906</v>
      </c>
      <c r="D184" s="408">
        <v>180.87</v>
      </c>
      <c r="E184" s="302">
        <v>207.16</v>
      </c>
      <c r="F184" s="304">
        <v>354.92</v>
      </c>
      <c r="G184" s="305">
        <v>285.74399999999997</v>
      </c>
      <c r="H184" s="305">
        <v>284.63643999999999</v>
      </c>
      <c r="I184" s="305">
        <v>207.6981504</v>
      </c>
      <c r="J184" s="305">
        <v>307.78800000000001</v>
      </c>
      <c r="K184" s="305"/>
      <c r="L184" s="305">
        <v>296.86026240000001</v>
      </c>
      <c r="M184" s="305">
        <v>0</v>
      </c>
      <c r="N184" s="305">
        <v>0</v>
      </c>
      <c r="O184" s="305">
        <v>308.73467289600006</v>
      </c>
      <c r="P184" s="305"/>
      <c r="Q184" s="305"/>
      <c r="R184" s="305">
        <v>321.08405981184006</v>
      </c>
      <c r="S184" s="305"/>
      <c r="T184" s="305"/>
      <c r="U184" s="305">
        <v>1486.58555510784</v>
      </c>
      <c r="V184" s="323"/>
      <c r="W184" s="379"/>
    </row>
    <row r="185" spans="1:23" s="283" customFormat="1" x14ac:dyDescent="0.25">
      <c r="A185" s="437" t="s">
        <v>691</v>
      </c>
      <c r="B185" s="436" t="s">
        <v>70</v>
      </c>
      <c r="C185" s="526" t="s">
        <v>906</v>
      </c>
      <c r="D185" s="523">
        <v>2048.79</v>
      </c>
      <c r="E185" s="350">
        <v>2150.6899999999996</v>
      </c>
      <c r="F185" s="578">
        <v>2455.96</v>
      </c>
      <c r="G185" s="350">
        <v>2279.140402</v>
      </c>
      <c r="H185" s="350">
        <v>2421.614</v>
      </c>
      <c r="I185" s="641">
        <v>2417.2852491200001</v>
      </c>
      <c r="J185" s="641">
        <v>2528.6203599999994</v>
      </c>
      <c r="K185" s="350">
        <v>4.26</v>
      </c>
      <c r="L185" s="350">
        <v>2496.5535229032002</v>
      </c>
      <c r="M185" s="350">
        <v>4.26</v>
      </c>
      <c r="N185" s="350">
        <v>4.26</v>
      </c>
      <c r="O185" s="350">
        <v>2596.1288820176483</v>
      </c>
      <c r="P185" s="350">
        <v>4.26</v>
      </c>
      <c r="Q185" s="350">
        <v>4.26</v>
      </c>
      <c r="R185" s="350">
        <v>2699.678635380641</v>
      </c>
      <c r="S185" s="350">
        <v>0</v>
      </c>
      <c r="T185" s="350">
        <v>0</v>
      </c>
      <c r="U185" s="350">
        <v>12504.473743581486</v>
      </c>
      <c r="V185" s="351"/>
      <c r="W185" s="381"/>
    </row>
    <row r="186" spans="1:23" s="283" customFormat="1" x14ac:dyDescent="0.25">
      <c r="A186" s="418" t="s">
        <v>692</v>
      </c>
      <c r="B186" s="438" t="s">
        <v>1026</v>
      </c>
      <c r="C186" s="448" t="s">
        <v>906</v>
      </c>
      <c r="D186" s="408" t="s">
        <v>436</v>
      </c>
      <c r="E186" s="296" t="s">
        <v>436</v>
      </c>
      <c r="F186" s="296" t="s">
        <v>436</v>
      </c>
      <c r="G186" s="585" t="s">
        <v>436</v>
      </c>
      <c r="H186" s="586" t="s">
        <v>436</v>
      </c>
      <c r="I186" s="408" t="s">
        <v>436</v>
      </c>
      <c r="J186" s="296" t="s">
        <v>436</v>
      </c>
      <c r="K186" s="296" t="s">
        <v>436</v>
      </c>
      <c r="L186" s="296" t="s">
        <v>436</v>
      </c>
      <c r="M186" s="296" t="s">
        <v>436</v>
      </c>
      <c r="N186" s="296" t="s">
        <v>436</v>
      </c>
      <c r="O186" s="296" t="s">
        <v>436</v>
      </c>
      <c r="P186" s="296" t="s">
        <v>436</v>
      </c>
      <c r="Q186" s="296" t="s">
        <v>436</v>
      </c>
      <c r="R186" s="296" t="s">
        <v>436</v>
      </c>
      <c r="S186" s="296" t="s">
        <v>436</v>
      </c>
      <c r="T186" s="296" t="s">
        <v>436</v>
      </c>
      <c r="U186" s="296" t="s">
        <v>436</v>
      </c>
      <c r="V186" s="323"/>
      <c r="W186" s="379"/>
    </row>
    <row r="187" spans="1:23" s="283" customFormat="1" x14ac:dyDescent="0.25">
      <c r="A187" s="418" t="s">
        <v>693</v>
      </c>
      <c r="B187" s="438" t="s">
        <v>71</v>
      </c>
      <c r="C187" s="448" t="s">
        <v>906</v>
      </c>
      <c r="D187" s="408" t="s">
        <v>436</v>
      </c>
      <c r="E187" s="296" t="s">
        <v>436</v>
      </c>
      <c r="F187" s="296" t="s">
        <v>436</v>
      </c>
      <c r="G187" s="585" t="s">
        <v>436</v>
      </c>
      <c r="H187" s="586" t="s">
        <v>436</v>
      </c>
      <c r="I187" s="408" t="s">
        <v>436</v>
      </c>
      <c r="J187" s="296" t="s">
        <v>436</v>
      </c>
      <c r="K187" s="296" t="s">
        <v>436</v>
      </c>
      <c r="L187" s="296" t="s">
        <v>436</v>
      </c>
      <c r="M187" s="296" t="s">
        <v>436</v>
      </c>
      <c r="N187" s="296" t="s">
        <v>436</v>
      </c>
      <c r="O187" s="296" t="s">
        <v>436</v>
      </c>
      <c r="P187" s="296" t="s">
        <v>436</v>
      </c>
      <c r="Q187" s="296" t="s">
        <v>436</v>
      </c>
      <c r="R187" s="296" t="s">
        <v>436</v>
      </c>
      <c r="S187" s="296" t="s">
        <v>436</v>
      </c>
      <c r="T187" s="296" t="s">
        <v>436</v>
      </c>
      <c r="U187" s="296" t="s">
        <v>436</v>
      </c>
      <c r="V187" s="323"/>
      <c r="W187" s="379"/>
    </row>
    <row r="188" spans="1:23" s="283" customFormat="1" x14ac:dyDescent="0.25">
      <c r="A188" s="418" t="s">
        <v>694</v>
      </c>
      <c r="B188" s="425" t="s">
        <v>795</v>
      </c>
      <c r="C188" s="448" t="s">
        <v>906</v>
      </c>
      <c r="D188" s="408" t="s">
        <v>436</v>
      </c>
      <c r="E188" s="296" t="s">
        <v>436</v>
      </c>
      <c r="F188" s="296" t="s">
        <v>436</v>
      </c>
      <c r="G188" s="585" t="s">
        <v>436</v>
      </c>
      <c r="H188" s="586" t="s">
        <v>436</v>
      </c>
      <c r="I188" s="408" t="s">
        <v>436</v>
      </c>
      <c r="J188" s="296" t="s">
        <v>436</v>
      </c>
      <c r="K188" s="296" t="s">
        <v>436</v>
      </c>
      <c r="L188" s="296" t="s">
        <v>436</v>
      </c>
      <c r="M188" s="296" t="s">
        <v>436</v>
      </c>
      <c r="N188" s="296" t="s">
        <v>436</v>
      </c>
      <c r="O188" s="296" t="s">
        <v>436</v>
      </c>
      <c r="P188" s="296" t="s">
        <v>436</v>
      </c>
      <c r="Q188" s="296" t="s">
        <v>436</v>
      </c>
      <c r="R188" s="296" t="s">
        <v>436</v>
      </c>
      <c r="S188" s="296" t="s">
        <v>436</v>
      </c>
      <c r="T188" s="296" t="s">
        <v>436</v>
      </c>
      <c r="U188" s="296" t="s">
        <v>436</v>
      </c>
      <c r="V188" s="323"/>
      <c r="W188" s="379"/>
    </row>
    <row r="189" spans="1:23" s="283" customFormat="1" x14ac:dyDescent="0.25">
      <c r="A189" s="418" t="s">
        <v>695</v>
      </c>
      <c r="B189" s="425" t="s">
        <v>1027</v>
      </c>
      <c r="C189" s="448" t="s">
        <v>906</v>
      </c>
      <c r="D189" s="408" t="s">
        <v>436</v>
      </c>
      <c r="E189" s="296" t="s">
        <v>436</v>
      </c>
      <c r="F189" s="296" t="s">
        <v>436</v>
      </c>
      <c r="G189" s="585" t="s">
        <v>436</v>
      </c>
      <c r="H189" s="586" t="s">
        <v>436</v>
      </c>
      <c r="I189" s="408" t="s">
        <v>436</v>
      </c>
      <c r="J189" s="296" t="s">
        <v>436</v>
      </c>
      <c r="K189" s="296" t="s">
        <v>436</v>
      </c>
      <c r="L189" s="296" t="s">
        <v>436</v>
      </c>
      <c r="M189" s="296" t="s">
        <v>436</v>
      </c>
      <c r="N189" s="296" t="s">
        <v>436</v>
      </c>
      <c r="O189" s="296" t="s">
        <v>436</v>
      </c>
      <c r="P189" s="296" t="s">
        <v>436</v>
      </c>
      <c r="Q189" s="296" t="s">
        <v>436</v>
      </c>
      <c r="R189" s="296" t="s">
        <v>436</v>
      </c>
      <c r="S189" s="296" t="s">
        <v>436</v>
      </c>
      <c r="T189" s="296" t="s">
        <v>436</v>
      </c>
      <c r="U189" s="296" t="s">
        <v>436</v>
      </c>
      <c r="V189" s="323"/>
      <c r="W189" s="379"/>
    </row>
    <row r="190" spans="1:23" s="283" customFormat="1" x14ac:dyDescent="0.25">
      <c r="A190" s="418" t="s">
        <v>955</v>
      </c>
      <c r="B190" s="425" t="s">
        <v>956</v>
      </c>
      <c r="C190" s="448" t="s">
        <v>906</v>
      </c>
      <c r="D190" s="408" t="s">
        <v>436</v>
      </c>
      <c r="E190" s="296" t="s">
        <v>436</v>
      </c>
      <c r="F190" s="296" t="s">
        <v>436</v>
      </c>
      <c r="G190" s="585" t="s">
        <v>436</v>
      </c>
      <c r="H190" s="586" t="s">
        <v>436</v>
      </c>
      <c r="I190" s="408" t="s">
        <v>436</v>
      </c>
      <c r="J190" s="296" t="s">
        <v>436</v>
      </c>
      <c r="K190" s="296" t="s">
        <v>436</v>
      </c>
      <c r="L190" s="296" t="s">
        <v>436</v>
      </c>
      <c r="M190" s="296" t="s">
        <v>436</v>
      </c>
      <c r="N190" s="296" t="s">
        <v>436</v>
      </c>
      <c r="O190" s="296" t="s">
        <v>436</v>
      </c>
      <c r="P190" s="296" t="s">
        <v>436</v>
      </c>
      <c r="Q190" s="296" t="s">
        <v>436</v>
      </c>
      <c r="R190" s="296" t="s">
        <v>436</v>
      </c>
      <c r="S190" s="296" t="s">
        <v>436</v>
      </c>
      <c r="T190" s="296" t="s">
        <v>436</v>
      </c>
      <c r="U190" s="296" t="s">
        <v>436</v>
      </c>
      <c r="V190" s="323"/>
      <c r="W190" s="379"/>
    </row>
    <row r="191" spans="1:23" s="283" customFormat="1" ht="25.5" x14ac:dyDescent="0.25">
      <c r="A191" s="418" t="s">
        <v>696</v>
      </c>
      <c r="B191" s="438" t="s">
        <v>1064</v>
      </c>
      <c r="C191" s="448" t="s">
        <v>906</v>
      </c>
      <c r="D191" s="408" t="s">
        <v>436</v>
      </c>
      <c r="E191" s="296" t="s">
        <v>436</v>
      </c>
      <c r="F191" s="296" t="s">
        <v>436</v>
      </c>
      <c r="G191" s="585" t="s">
        <v>436</v>
      </c>
      <c r="H191" s="586" t="s">
        <v>436</v>
      </c>
      <c r="I191" s="408" t="s">
        <v>436</v>
      </c>
      <c r="J191" s="296" t="s">
        <v>436</v>
      </c>
      <c r="K191" s="296" t="s">
        <v>436</v>
      </c>
      <c r="L191" s="296" t="s">
        <v>436</v>
      </c>
      <c r="M191" s="296" t="s">
        <v>436</v>
      </c>
      <c r="N191" s="296" t="s">
        <v>436</v>
      </c>
      <c r="O191" s="296" t="s">
        <v>436</v>
      </c>
      <c r="P191" s="296" t="s">
        <v>436</v>
      </c>
      <c r="Q191" s="296" t="s">
        <v>436</v>
      </c>
      <c r="R191" s="296" t="s">
        <v>436</v>
      </c>
      <c r="S191" s="296" t="s">
        <v>436</v>
      </c>
      <c r="T191" s="296" t="s">
        <v>436</v>
      </c>
      <c r="U191" s="296" t="s">
        <v>436</v>
      </c>
      <c r="V191" s="323"/>
      <c r="W191" s="379"/>
    </row>
    <row r="192" spans="1:23" s="283" customFormat="1" x14ac:dyDescent="0.25">
      <c r="A192" s="418" t="s">
        <v>806</v>
      </c>
      <c r="B192" s="438" t="s">
        <v>123</v>
      </c>
      <c r="C192" s="448" t="s">
        <v>906</v>
      </c>
      <c r="D192" s="408" t="s">
        <v>436</v>
      </c>
      <c r="E192" s="296" t="s">
        <v>436</v>
      </c>
      <c r="F192" s="296" t="s">
        <v>436</v>
      </c>
      <c r="G192" s="585" t="s">
        <v>436</v>
      </c>
      <c r="H192" s="586" t="s">
        <v>436</v>
      </c>
      <c r="I192" s="408" t="s">
        <v>436</v>
      </c>
      <c r="J192" s="296" t="s">
        <v>436</v>
      </c>
      <c r="K192" s="296" t="s">
        <v>436</v>
      </c>
      <c r="L192" s="296" t="s">
        <v>436</v>
      </c>
      <c r="M192" s="296" t="s">
        <v>436</v>
      </c>
      <c r="N192" s="296" t="s">
        <v>436</v>
      </c>
      <c r="O192" s="296" t="s">
        <v>436</v>
      </c>
      <c r="P192" s="296" t="s">
        <v>436</v>
      </c>
      <c r="Q192" s="296" t="s">
        <v>436</v>
      </c>
      <c r="R192" s="296" t="s">
        <v>436</v>
      </c>
      <c r="S192" s="296" t="s">
        <v>436</v>
      </c>
      <c r="T192" s="296" t="s">
        <v>436</v>
      </c>
      <c r="U192" s="296" t="s">
        <v>436</v>
      </c>
      <c r="V192" s="323"/>
      <c r="W192" s="379"/>
    </row>
    <row r="193" spans="1:32" s="283" customFormat="1" x14ac:dyDescent="0.25">
      <c r="A193" s="418" t="s">
        <v>807</v>
      </c>
      <c r="B193" s="438" t="s">
        <v>100</v>
      </c>
      <c r="C193" s="448" t="s">
        <v>906</v>
      </c>
      <c r="D193" s="408" t="s">
        <v>436</v>
      </c>
      <c r="E193" s="296" t="s">
        <v>436</v>
      </c>
      <c r="F193" s="296" t="s">
        <v>436</v>
      </c>
      <c r="G193" s="585" t="s">
        <v>436</v>
      </c>
      <c r="H193" s="586" t="s">
        <v>436</v>
      </c>
      <c r="I193" s="408" t="s">
        <v>436</v>
      </c>
      <c r="J193" s="296" t="s">
        <v>436</v>
      </c>
      <c r="K193" s="296" t="s">
        <v>436</v>
      </c>
      <c r="L193" s="296" t="s">
        <v>436</v>
      </c>
      <c r="M193" s="296" t="s">
        <v>436</v>
      </c>
      <c r="N193" s="296" t="s">
        <v>436</v>
      </c>
      <c r="O193" s="296" t="s">
        <v>436</v>
      </c>
      <c r="P193" s="296" t="s">
        <v>436</v>
      </c>
      <c r="Q193" s="296" t="s">
        <v>436</v>
      </c>
      <c r="R193" s="296" t="s">
        <v>436</v>
      </c>
      <c r="S193" s="296" t="s">
        <v>436</v>
      </c>
      <c r="T193" s="296" t="s">
        <v>436</v>
      </c>
      <c r="U193" s="296" t="s">
        <v>436</v>
      </c>
      <c r="V193" s="323"/>
      <c r="W193" s="379"/>
    </row>
    <row r="194" spans="1:32" s="283" customFormat="1" x14ac:dyDescent="0.2">
      <c r="A194" s="418" t="s">
        <v>808</v>
      </c>
      <c r="B194" s="438" t="s">
        <v>796</v>
      </c>
      <c r="C194" s="448" t="s">
        <v>906</v>
      </c>
      <c r="D194" s="409">
        <v>621.24</v>
      </c>
      <c r="E194" s="314">
        <v>670.66</v>
      </c>
      <c r="F194" s="336">
        <v>644.19000000000005</v>
      </c>
      <c r="G194" s="303">
        <v>658.65269171779141</v>
      </c>
      <c r="H194" s="303">
        <v>736.55840000000001</v>
      </c>
      <c r="I194" s="303">
        <v>636.39418208588995</v>
      </c>
      <c r="J194" s="303">
        <v>747.36153000000002</v>
      </c>
      <c r="K194" s="303"/>
      <c r="L194" s="303">
        <v>711.73563268711655</v>
      </c>
      <c r="M194" s="303"/>
      <c r="N194" s="303"/>
      <c r="O194" s="303">
        <v>740.20505799460125</v>
      </c>
      <c r="P194" s="303"/>
      <c r="Q194" s="303"/>
      <c r="R194" s="303">
        <v>769.81326031438527</v>
      </c>
      <c r="S194" s="303"/>
      <c r="T194" s="303"/>
      <c r="U194" s="305">
        <v>3564.1547374991706</v>
      </c>
      <c r="V194" s="322"/>
      <c r="W194" s="380"/>
    </row>
    <row r="195" spans="1:32" s="283" customFormat="1" x14ac:dyDescent="0.2">
      <c r="A195" s="418" t="s">
        <v>809</v>
      </c>
      <c r="B195" s="438" t="s">
        <v>983</v>
      </c>
      <c r="C195" s="448" t="s">
        <v>906</v>
      </c>
      <c r="D195" s="409">
        <v>161.16999999999999</v>
      </c>
      <c r="E195" s="302">
        <v>191.06</v>
      </c>
      <c r="F195" s="336">
        <v>200.45</v>
      </c>
      <c r="G195" s="303">
        <v>199.30777828220857</v>
      </c>
      <c r="H195" s="303">
        <v>222.09428</v>
      </c>
      <c r="I195" s="303">
        <v>192.70549663410998</v>
      </c>
      <c r="J195" s="303">
        <v>237.095</v>
      </c>
      <c r="K195" s="303"/>
      <c r="L195" s="303">
        <v>215.36970491288344</v>
      </c>
      <c r="M195" s="303"/>
      <c r="N195" s="303"/>
      <c r="O195" s="303">
        <v>223.98449310939884</v>
      </c>
      <c r="P195" s="303"/>
      <c r="Q195" s="303"/>
      <c r="R195" s="303">
        <v>232.94387283377478</v>
      </c>
      <c r="S195" s="303"/>
      <c r="T195" s="303"/>
      <c r="U195" s="305">
        <v>1078.5057243529895</v>
      </c>
      <c r="V195" s="322"/>
      <c r="W195" s="380"/>
    </row>
    <row r="196" spans="1:32" s="283" customFormat="1" x14ac:dyDescent="0.2">
      <c r="A196" s="418" t="s">
        <v>948</v>
      </c>
      <c r="B196" s="438" t="s">
        <v>72</v>
      </c>
      <c r="C196" s="448" t="s">
        <v>906</v>
      </c>
      <c r="D196" s="409">
        <v>238.21</v>
      </c>
      <c r="E196" s="302">
        <v>237.49</v>
      </c>
      <c r="F196" s="336">
        <v>275.25</v>
      </c>
      <c r="G196" s="373">
        <v>209.69330799999994</v>
      </c>
      <c r="H196" s="303">
        <v>271.98973000000001</v>
      </c>
      <c r="I196" s="373">
        <v>215.38</v>
      </c>
      <c r="J196" s="303">
        <v>273.02199999999999</v>
      </c>
      <c r="K196" s="303"/>
      <c r="L196" s="373">
        <v>222.76170811919997</v>
      </c>
      <c r="M196" s="303"/>
      <c r="N196" s="303"/>
      <c r="O196" s="373">
        <v>231.55579464228813</v>
      </c>
      <c r="P196" s="303"/>
      <c r="Q196" s="303"/>
      <c r="R196" s="373">
        <v>240.69302451026601</v>
      </c>
      <c r="S196" s="303"/>
      <c r="T196" s="303"/>
      <c r="U196" s="305">
        <v>1115.0223609517543</v>
      </c>
      <c r="V196" s="322"/>
      <c r="W196" s="380"/>
    </row>
    <row r="197" spans="1:32" s="283" customFormat="1" x14ac:dyDescent="0.2">
      <c r="A197" s="418" t="s">
        <v>958</v>
      </c>
      <c r="B197" s="425" t="s">
        <v>959</v>
      </c>
      <c r="C197" s="448" t="s">
        <v>906</v>
      </c>
      <c r="D197" s="409">
        <v>26.22</v>
      </c>
      <c r="E197" s="302">
        <v>32.67</v>
      </c>
      <c r="F197" s="336">
        <v>44.68</v>
      </c>
      <c r="G197" s="303">
        <v>12.232357999999929</v>
      </c>
      <c r="H197" s="303">
        <v>24.05789</v>
      </c>
      <c r="I197" s="303">
        <v>14.428043529599922</v>
      </c>
      <c r="J197" s="303">
        <v>34.9</v>
      </c>
      <c r="K197" s="305"/>
      <c r="L197" s="303">
        <v>9.5348193159999699</v>
      </c>
      <c r="M197" s="305"/>
      <c r="N197" s="302"/>
      <c r="O197" s="303">
        <v>10.297223080240213</v>
      </c>
      <c r="P197" s="302"/>
      <c r="Q197" s="302"/>
      <c r="R197" s="303">
        <v>11.098182414881606</v>
      </c>
      <c r="S197" s="302"/>
      <c r="T197" s="302"/>
      <c r="U197" s="305">
        <v>48.353111211121849</v>
      </c>
      <c r="V197" s="322"/>
      <c r="W197" s="380"/>
      <c r="Z197" s="558"/>
      <c r="AA197" s="558"/>
      <c r="AB197" s="558"/>
      <c r="AC197" s="558"/>
      <c r="AD197" s="558"/>
    </row>
    <row r="198" spans="1:32" s="283" customFormat="1" x14ac:dyDescent="0.2">
      <c r="A198" s="418" t="s">
        <v>957</v>
      </c>
      <c r="B198" s="438" t="s">
        <v>1057</v>
      </c>
      <c r="C198" s="448" t="s">
        <v>906</v>
      </c>
      <c r="D198" s="409">
        <v>784.75</v>
      </c>
      <c r="E198" s="314">
        <v>824.55</v>
      </c>
      <c r="F198" s="336">
        <v>1116.4100000000001</v>
      </c>
      <c r="G198" s="303">
        <v>982.10983999999985</v>
      </c>
      <c r="H198" s="303">
        <v>977.47109999999998</v>
      </c>
      <c r="I198" s="303">
        <v>1171.5708314880003</v>
      </c>
      <c r="J198" s="305">
        <v>1064.13274</v>
      </c>
      <c r="K198" s="305"/>
      <c r="L198" s="303">
        <v>1119.6684046080002</v>
      </c>
      <c r="M198" s="305"/>
      <c r="N198" s="305"/>
      <c r="O198" s="303">
        <v>1164.4551407923202</v>
      </c>
      <c r="P198" s="305"/>
      <c r="Q198" s="305"/>
      <c r="R198" s="303">
        <v>1211.033346424013</v>
      </c>
      <c r="S198" s="305"/>
      <c r="T198" s="305"/>
      <c r="U198" s="305">
        <v>5606.9575070243327</v>
      </c>
      <c r="V198" s="322"/>
      <c r="W198" s="380"/>
      <c r="Z198" s="554"/>
      <c r="AA198" s="554"/>
      <c r="AB198" s="554"/>
      <c r="AC198" s="554"/>
      <c r="AD198" s="554"/>
    </row>
    <row r="199" spans="1:32" s="283" customFormat="1" x14ac:dyDescent="0.2">
      <c r="A199" s="418" t="s">
        <v>960</v>
      </c>
      <c r="B199" s="438" t="s">
        <v>1058</v>
      </c>
      <c r="C199" s="448" t="s">
        <v>906</v>
      </c>
      <c r="D199" s="409">
        <v>69.41</v>
      </c>
      <c r="E199" s="302">
        <v>51.05</v>
      </c>
      <c r="F199" s="336">
        <v>74.930000000000007</v>
      </c>
      <c r="G199" s="303">
        <v>5.0363839999999991</v>
      </c>
      <c r="H199" s="303">
        <v>65.100750000000005</v>
      </c>
      <c r="I199" s="303">
        <v>31.668079872</v>
      </c>
      <c r="J199" s="303">
        <v>34.289110000000001</v>
      </c>
      <c r="K199" s="303"/>
      <c r="L199" s="303">
        <v>11.300729855999998</v>
      </c>
      <c r="M199" s="303"/>
      <c r="N199" s="303"/>
      <c r="O199" s="303">
        <v>11.75275905024</v>
      </c>
      <c r="P199" s="303"/>
      <c r="Q199" s="303"/>
      <c r="R199" s="303">
        <v>12.222869412249601</v>
      </c>
      <c r="S199" s="303"/>
      <c r="T199" s="303"/>
      <c r="U199" s="305">
        <v>56.590604718489601</v>
      </c>
      <c r="V199" s="322"/>
      <c r="W199" s="380"/>
    </row>
    <row r="200" spans="1:32" s="283" customFormat="1" x14ac:dyDescent="0.2">
      <c r="A200" s="418" t="s">
        <v>961</v>
      </c>
      <c r="B200" s="438" t="s">
        <v>963</v>
      </c>
      <c r="C200" s="448" t="s">
        <v>906</v>
      </c>
      <c r="D200" s="409">
        <v>33.770000000000003</v>
      </c>
      <c r="E200" s="302">
        <v>28.59</v>
      </c>
      <c r="F200" s="336">
        <v>22.76</v>
      </c>
      <c r="G200" s="303">
        <v>6.2750000000000004</v>
      </c>
      <c r="H200" s="303">
        <v>12.173209999999999</v>
      </c>
      <c r="I200" s="303">
        <v>11.28</v>
      </c>
      <c r="J200" s="303">
        <v>8.8484299999999987</v>
      </c>
      <c r="K200" s="303"/>
      <c r="L200" s="303">
        <v>4.26</v>
      </c>
      <c r="M200" s="303">
        <v>4.26</v>
      </c>
      <c r="N200" s="303">
        <v>4.26</v>
      </c>
      <c r="O200" s="303">
        <v>4.26</v>
      </c>
      <c r="P200" s="303">
        <v>4.26</v>
      </c>
      <c r="Q200" s="303">
        <v>4.26</v>
      </c>
      <c r="R200" s="303">
        <v>4.26</v>
      </c>
      <c r="S200" s="305"/>
      <c r="T200" s="305"/>
      <c r="U200" s="305">
        <v>24.329000000000001</v>
      </c>
      <c r="V200" s="322"/>
      <c r="W200" s="380"/>
      <c r="Z200" s="554"/>
      <c r="AA200" s="554"/>
      <c r="AB200" s="554"/>
      <c r="AC200" s="554"/>
      <c r="AD200" s="554"/>
    </row>
    <row r="201" spans="1:32" s="283" customFormat="1" ht="25.5" x14ac:dyDescent="0.2">
      <c r="A201" s="418" t="s">
        <v>962</v>
      </c>
      <c r="B201" s="438" t="s">
        <v>50</v>
      </c>
      <c r="C201" s="448" t="s">
        <v>906</v>
      </c>
      <c r="D201" s="409">
        <v>22.72</v>
      </c>
      <c r="E201" s="302">
        <v>22.33</v>
      </c>
      <c r="F201" s="336">
        <v>17.11</v>
      </c>
      <c r="G201" s="303">
        <v>25.876999999999999</v>
      </c>
      <c r="H201" s="303">
        <v>31.2623</v>
      </c>
      <c r="I201" s="303">
        <v>28.164864000000001</v>
      </c>
      <c r="J201" s="303">
        <v>37.686999999999998</v>
      </c>
      <c r="K201" s="302"/>
      <c r="L201" s="303">
        <v>27.988563200000002</v>
      </c>
      <c r="M201" s="303"/>
      <c r="N201" s="302"/>
      <c r="O201" s="303">
        <v>29.108105728000002</v>
      </c>
      <c r="P201" s="305"/>
      <c r="Q201" s="305"/>
      <c r="R201" s="303">
        <v>30.272429957120004</v>
      </c>
      <c r="S201" s="302"/>
      <c r="T201" s="302"/>
      <c r="U201" s="305">
        <v>140.15817888512001</v>
      </c>
      <c r="V201" s="322"/>
      <c r="W201" s="380"/>
      <c r="Z201" s="554"/>
      <c r="AA201" s="554"/>
      <c r="AB201" s="554"/>
      <c r="AC201" s="554"/>
      <c r="AD201" s="554"/>
    </row>
    <row r="202" spans="1:32" s="283" customFormat="1" x14ac:dyDescent="0.2">
      <c r="A202" s="418" t="s">
        <v>984</v>
      </c>
      <c r="B202" s="438" t="s">
        <v>124</v>
      </c>
      <c r="C202" s="448" t="s">
        <v>906</v>
      </c>
      <c r="D202" s="409">
        <v>117.54</v>
      </c>
      <c r="E202" s="302">
        <v>124.96</v>
      </c>
      <c r="F202" s="336">
        <v>104.87</v>
      </c>
      <c r="G202" s="373">
        <v>192.1884</v>
      </c>
      <c r="H202" s="303">
        <v>104.96423</v>
      </c>
      <c r="I202" s="373">
        <v>130.12179503999999</v>
      </c>
      <c r="J202" s="373">
        <v>135.52456000000001</v>
      </c>
      <c r="K202" s="303"/>
      <c r="L202" s="373">
        <v>183.46877952</v>
      </c>
      <c r="M202" s="303"/>
      <c r="N202" s="303"/>
      <c r="O202" s="373">
        <v>190.80753070079999</v>
      </c>
      <c r="P202" s="303"/>
      <c r="Q202" s="303"/>
      <c r="R202" s="373">
        <v>198.43983192883201</v>
      </c>
      <c r="S202" s="303"/>
      <c r="T202" s="303"/>
      <c r="U202" s="305">
        <v>918.755630149632</v>
      </c>
      <c r="V202" s="322"/>
      <c r="W202" s="380"/>
    </row>
    <row r="203" spans="1:32" s="283" customFormat="1" ht="26.25" customHeight="1" x14ac:dyDescent="0.2">
      <c r="A203" s="437" t="s">
        <v>697</v>
      </c>
      <c r="B203" s="444" t="s">
        <v>73</v>
      </c>
      <c r="C203" s="526" t="s">
        <v>906</v>
      </c>
      <c r="D203" s="523">
        <v>0.9</v>
      </c>
      <c r="E203" s="399">
        <v>4.63</v>
      </c>
      <c r="F203" s="577">
        <v>2.84</v>
      </c>
      <c r="G203" s="399">
        <v>0</v>
      </c>
      <c r="H203" s="589">
        <v>1.3829800000000001</v>
      </c>
      <c r="I203" s="523">
        <v>0</v>
      </c>
      <c r="J203" s="399">
        <v>0</v>
      </c>
      <c r="K203" s="399">
        <v>0</v>
      </c>
      <c r="L203" s="399">
        <v>0</v>
      </c>
      <c r="M203" s="399">
        <v>0</v>
      </c>
      <c r="N203" s="399">
        <v>0</v>
      </c>
      <c r="O203" s="399">
        <v>0</v>
      </c>
      <c r="P203" s="399">
        <v>0</v>
      </c>
      <c r="Q203" s="399">
        <v>0</v>
      </c>
      <c r="R203" s="399">
        <v>0</v>
      </c>
      <c r="S203" s="399">
        <v>0</v>
      </c>
      <c r="T203" s="399">
        <v>0</v>
      </c>
      <c r="U203" s="399">
        <v>0</v>
      </c>
      <c r="V203" s="352">
        <f>V204+V205+V209</f>
        <v>0</v>
      </c>
      <c r="W203" s="550">
        <f>W204+W205+W209</f>
        <v>0</v>
      </c>
      <c r="Z203" s="554"/>
      <c r="AA203" s="554"/>
      <c r="AB203" s="554"/>
      <c r="AC203" s="554"/>
      <c r="AD203" s="554"/>
      <c r="AE203" s="554"/>
      <c r="AF203" s="554"/>
    </row>
    <row r="204" spans="1:32" s="283" customFormat="1" x14ac:dyDescent="0.25">
      <c r="A204" s="418" t="s">
        <v>698</v>
      </c>
      <c r="B204" s="438" t="s">
        <v>192</v>
      </c>
      <c r="C204" s="448" t="s">
        <v>906</v>
      </c>
      <c r="D204" s="409">
        <v>0</v>
      </c>
      <c r="E204" s="302">
        <v>4.63</v>
      </c>
      <c r="F204" s="302">
        <v>2.84</v>
      </c>
      <c r="G204" s="302">
        <v>0</v>
      </c>
      <c r="H204" s="303">
        <v>1.3829800000000001</v>
      </c>
      <c r="I204" s="397">
        <v>0</v>
      </c>
      <c r="J204" s="302">
        <v>0</v>
      </c>
      <c r="K204" s="302"/>
      <c r="L204" s="302">
        <v>0</v>
      </c>
      <c r="M204" s="302"/>
      <c r="N204" s="302"/>
      <c r="O204" s="302">
        <v>0</v>
      </c>
      <c r="P204" s="302"/>
      <c r="Q204" s="302"/>
      <c r="R204" s="302">
        <v>0</v>
      </c>
      <c r="S204" s="302"/>
      <c r="T204" s="302"/>
      <c r="U204" s="305">
        <v>0</v>
      </c>
      <c r="V204" s="323"/>
      <c r="W204" s="382"/>
    </row>
    <row r="205" spans="1:32" s="283" customFormat="1" x14ac:dyDescent="0.25">
      <c r="A205" s="418" t="s">
        <v>699</v>
      </c>
      <c r="B205" s="438" t="s">
        <v>217</v>
      </c>
      <c r="C205" s="448" t="s">
        <v>906</v>
      </c>
      <c r="D205" s="408" t="s">
        <v>436</v>
      </c>
      <c r="E205" s="296" t="s">
        <v>436</v>
      </c>
      <c r="F205" s="296" t="s">
        <v>436</v>
      </c>
      <c r="G205" s="585" t="s">
        <v>436</v>
      </c>
      <c r="H205" s="586" t="s">
        <v>436</v>
      </c>
      <c r="I205" s="408" t="s">
        <v>436</v>
      </c>
      <c r="J205" s="296" t="s">
        <v>436</v>
      </c>
      <c r="K205" s="296" t="s">
        <v>436</v>
      </c>
      <c r="L205" s="296" t="s">
        <v>436</v>
      </c>
      <c r="M205" s="296" t="s">
        <v>436</v>
      </c>
      <c r="N205" s="296" t="s">
        <v>436</v>
      </c>
      <c r="O205" s="296" t="s">
        <v>436</v>
      </c>
      <c r="P205" s="296" t="s">
        <v>436</v>
      </c>
      <c r="Q205" s="296" t="s">
        <v>436</v>
      </c>
      <c r="R205" s="296" t="s">
        <v>436</v>
      </c>
      <c r="S205" s="296" t="s">
        <v>436</v>
      </c>
      <c r="T205" s="296" t="s">
        <v>436</v>
      </c>
      <c r="U205" s="296" t="s">
        <v>436</v>
      </c>
      <c r="V205" s="323"/>
      <c r="W205" s="382"/>
    </row>
    <row r="206" spans="1:32" s="283" customFormat="1" ht="34.5" customHeight="1" x14ac:dyDescent="0.25">
      <c r="A206" s="418" t="s">
        <v>810</v>
      </c>
      <c r="B206" s="425" t="s">
        <v>135</v>
      </c>
      <c r="C206" s="448" t="s">
        <v>906</v>
      </c>
      <c r="D206" s="408" t="s">
        <v>436</v>
      </c>
      <c r="E206" s="296" t="s">
        <v>436</v>
      </c>
      <c r="F206" s="296" t="s">
        <v>436</v>
      </c>
      <c r="G206" s="585" t="s">
        <v>436</v>
      </c>
      <c r="H206" s="586" t="s">
        <v>436</v>
      </c>
      <c r="I206" s="408" t="s">
        <v>436</v>
      </c>
      <c r="J206" s="296" t="s">
        <v>436</v>
      </c>
      <c r="K206" s="296" t="s">
        <v>436</v>
      </c>
      <c r="L206" s="296" t="s">
        <v>436</v>
      </c>
      <c r="M206" s="296" t="s">
        <v>436</v>
      </c>
      <c r="N206" s="296" t="s">
        <v>436</v>
      </c>
      <c r="O206" s="296" t="s">
        <v>436</v>
      </c>
      <c r="P206" s="296" t="s">
        <v>436</v>
      </c>
      <c r="Q206" s="296" t="s">
        <v>436</v>
      </c>
      <c r="R206" s="296" t="s">
        <v>436</v>
      </c>
      <c r="S206" s="296" t="s">
        <v>436</v>
      </c>
      <c r="T206" s="296" t="s">
        <v>436</v>
      </c>
      <c r="U206" s="296" t="s">
        <v>436</v>
      </c>
      <c r="V206" s="323"/>
      <c r="W206" s="382"/>
    </row>
    <row r="207" spans="1:32" s="283" customFormat="1" x14ac:dyDescent="0.25">
      <c r="A207" s="418" t="s">
        <v>811</v>
      </c>
      <c r="B207" s="428" t="s">
        <v>777</v>
      </c>
      <c r="C207" s="448" t="s">
        <v>906</v>
      </c>
      <c r="D207" s="408" t="s">
        <v>436</v>
      </c>
      <c r="E207" s="296" t="s">
        <v>436</v>
      </c>
      <c r="F207" s="296" t="s">
        <v>436</v>
      </c>
      <c r="G207" s="585" t="s">
        <v>436</v>
      </c>
      <c r="H207" s="586" t="s">
        <v>436</v>
      </c>
      <c r="I207" s="408" t="s">
        <v>436</v>
      </c>
      <c r="J207" s="296" t="s">
        <v>436</v>
      </c>
      <c r="K207" s="296" t="s">
        <v>436</v>
      </c>
      <c r="L207" s="296" t="s">
        <v>436</v>
      </c>
      <c r="M207" s="296" t="s">
        <v>436</v>
      </c>
      <c r="N207" s="296" t="s">
        <v>436</v>
      </c>
      <c r="O207" s="296" t="s">
        <v>436</v>
      </c>
      <c r="P207" s="296" t="s">
        <v>436</v>
      </c>
      <c r="Q207" s="296" t="s">
        <v>436</v>
      </c>
      <c r="R207" s="296" t="s">
        <v>436</v>
      </c>
      <c r="S207" s="296" t="s">
        <v>436</v>
      </c>
      <c r="T207" s="296" t="s">
        <v>436</v>
      </c>
      <c r="U207" s="296" t="s">
        <v>436</v>
      </c>
      <c r="V207" s="323"/>
      <c r="W207" s="382"/>
    </row>
    <row r="208" spans="1:32" s="283" customFormat="1" x14ac:dyDescent="0.25">
      <c r="A208" s="418" t="s">
        <v>812</v>
      </c>
      <c r="B208" s="428" t="s">
        <v>896</v>
      </c>
      <c r="C208" s="448" t="s">
        <v>906</v>
      </c>
      <c r="D208" s="408" t="s">
        <v>436</v>
      </c>
      <c r="E208" s="296" t="s">
        <v>436</v>
      </c>
      <c r="F208" s="296" t="s">
        <v>436</v>
      </c>
      <c r="G208" s="585" t="s">
        <v>436</v>
      </c>
      <c r="H208" s="586" t="s">
        <v>436</v>
      </c>
      <c r="I208" s="408" t="s">
        <v>436</v>
      </c>
      <c r="J208" s="296" t="s">
        <v>436</v>
      </c>
      <c r="K208" s="296" t="s">
        <v>436</v>
      </c>
      <c r="L208" s="296" t="s">
        <v>436</v>
      </c>
      <c r="M208" s="296" t="s">
        <v>436</v>
      </c>
      <c r="N208" s="296" t="s">
        <v>436</v>
      </c>
      <c r="O208" s="296" t="s">
        <v>436</v>
      </c>
      <c r="P208" s="296" t="s">
        <v>436</v>
      </c>
      <c r="Q208" s="296" t="s">
        <v>436</v>
      </c>
      <c r="R208" s="296" t="s">
        <v>436</v>
      </c>
      <c r="S208" s="296" t="s">
        <v>436</v>
      </c>
      <c r="T208" s="296" t="s">
        <v>436</v>
      </c>
      <c r="U208" s="296" t="s">
        <v>436</v>
      </c>
      <c r="V208" s="323"/>
      <c r="W208" s="382"/>
    </row>
    <row r="209" spans="1:144" s="283" customFormat="1" x14ac:dyDescent="0.25">
      <c r="A209" s="418" t="s">
        <v>700</v>
      </c>
      <c r="B209" s="438" t="s">
        <v>125</v>
      </c>
      <c r="C209" s="448" t="s">
        <v>906</v>
      </c>
      <c r="D209" s="408">
        <v>0.9</v>
      </c>
      <c r="E209" s="296" t="s">
        <v>436</v>
      </c>
      <c r="F209" s="296" t="s">
        <v>436</v>
      </c>
      <c r="G209" s="585" t="s">
        <v>436</v>
      </c>
      <c r="H209" s="586" t="s">
        <v>436</v>
      </c>
      <c r="I209" s="408" t="s">
        <v>436</v>
      </c>
      <c r="J209" s="296" t="s">
        <v>436</v>
      </c>
      <c r="K209" s="296" t="s">
        <v>436</v>
      </c>
      <c r="L209" s="296" t="s">
        <v>436</v>
      </c>
      <c r="M209" s="296" t="s">
        <v>436</v>
      </c>
      <c r="N209" s="296" t="s">
        <v>436</v>
      </c>
      <c r="O209" s="296" t="s">
        <v>436</v>
      </c>
      <c r="P209" s="296" t="s">
        <v>436</v>
      </c>
      <c r="Q209" s="296" t="s">
        <v>436</v>
      </c>
      <c r="R209" s="296" t="s">
        <v>436</v>
      </c>
      <c r="S209" s="296" t="s">
        <v>436</v>
      </c>
      <c r="T209" s="296" t="s">
        <v>436</v>
      </c>
      <c r="U209" s="296" t="s">
        <v>436</v>
      </c>
      <c r="V209" s="323"/>
      <c r="W209" s="382"/>
    </row>
    <row r="210" spans="1:144" s="283" customFormat="1" x14ac:dyDescent="0.2">
      <c r="A210" s="437" t="s">
        <v>702</v>
      </c>
      <c r="B210" s="444" t="s">
        <v>74</v>
      </c>
      <c r="C210" s="526" t="s">
        <v>906</v>
      </c>
      <c r="D210" s="524">
        <v>124.98</v>
      </c>
      <c r="E210" s="352">
        <v>139.82</v>
      </c>
      <c r="F210" s="576">
        <v>139.88999999999999</v>
      </c>
      <c r="G210" s="353">
        <v>232.26920000000001</v>
      </c>
      <c r="H210" s="353">
        <v>259.86445000000003</v>
      </c>
      <c r="I210" s="353">
        <v>192.27860894207964</v>
      </c>
      <c r="J210" s="353">
        <v>244.94200000000001</v>
      </c>
      <c r="K210" s="353">
        <v>0</v>
      </c>
      <c r="L210" s="353">
        <v>173.88873271679984</v>
      </c>
      <c r="M210" s="353">
        <v>1.5</v>
      </c>
      <c r="N210" s="353">
        <v>1.5</v>
      </c>
      <c r="O210" s="353">
        <v>183.93947078515302</v>
      </c>
      <c r="P210" s="353">
        <v>1.5</v>
      </c>
      <c r="Q210" s="353">
        <v>1.5</v>
      </c>
      <c r="R210" s="353">
        <v>194.4920755914317</v>
      </c>
      <c r="S210" s="353">
        <v>0</v>
      </c>
      <c r="T210" s="353">
        <v>0</v>
      </c>
      <c r="U210" s="353">
        <v>877.20773381338483</v>
      </c>
      <c r="V210" s="352">
        <f>V211+V218+V219+V220</f>
        <v>0</v>
      </c>
      <c r="W210" s="550">
        <f>W211+W218+W219+W220</f>
        <v>0</v>
      </c>
      <c r="X210" s="387"/>
    </row>
    <row r="211" spans="1:144" s="283" customFormat="1" x14ac:dyDescent="0.25">
      <c r="A211" s="418" t="s">
        <v>703</v>
      </c>
      <c r="B211" s="438" t="s">
        <v>75</v>
      </c>
      <c r="C211" s="448" t="s">
        <v>906</v>
      </c>
      <c r="D211" s="408">
        <v>124.98</v>
      </c>
      <c r="E211" s="302">
        <v>139.82</v>
      </c>
      <c r="F211" s="302">
        <v>139.88999999999999</v>
      </c>
      <c r="G211" s="303">
        <v>230.76920000000001</v>
      </c>
      <c r="H211" s="303">
        <v>259.86445000000003</v>
      </c>
      <c r="I211" s="303">
        <v>190.77860894207964</v>
      </c>
      <c r="J211" s="303">
        <v>244.94200000000001</v>
      </c>
      <c r="K211" s="303"/>
      <c r="L211" s="303">
        <v>172.38873271679984</v>
      </c>
      <c r="M211" s="303">
        <v>195.55300800000001</v>
      </c>
      <c r="N211" s="303">
        <v>195.55300800000001</v>
      </c>
      <c r="O211" s="303">
        <v>182.43947078515302</v>
      </c>
      <c r="P211" s="303">
        <v>195.55300800000001</v>
      </c>
      <c r="Q211" s="303">
        <v>195.55300800000001</v>
      </c>
      <c r="R211" s="303">
        <v>192.9920755914317</v>
      </c>
      <c r="S211" s="303">
        <v>0</v>
      </c>
      <c r="T211" s="303">
        <v>0</v>
      </c>
      <c r="U211" s="303">
        <v>869.70773381338483</v>
      </c>
      <c r="V211" s="323"/>
      <c r="W211" s="382"/>
    </row>
    <row r="212" spans="1:144" s="283" customFormat="1" x14ac:dyDescent="0.25">
      <c r="A212" s="418" t="s">
        <v>813</v>
      </c>
      <c r="B212" s="425" t="s">
        <v>1028</v>
      </c>
      <c r="C212" s="448" t="s">
        <v>906</v>
      </c>
      <c r="D212" s="408">
        <v>77.150000000000006</v>
      </c>
      <c r="E212" s="302">
        <v>74.61</v>
      </c>
      <c r="F212" s="305">
        <v>86.29</v>
      </c>
      <c r="G212" s="303">
        <v>91.03</v>
      </c>
      <c r="H212" s="303">
        <v>92.102670000000003</v>
      </c>
      <c r="I212" s="303">
        <v>97.238399999999999</v>
      </c>
      <c r="J212" s="303">
        <v>76.671999999999997</v>
      </c>
      <c r="K212" s="303"/>
      <c r="L212" s="303">
        <v>101.06399999999999</v>
      </c>
      <c r="M212" s="303"/>
      <c r="N212" s="303"/>
      <c r="O212" s="303">
        <v>99.281999999999996</v>
      </c>
      <c r="P212" s="303"/>
      <c r="Q212" s="303"/>
      <c r="R212" s="303">
        <v>99.171599999999998</v>
      </c>
      <c r="S212" s="305"/>
      <c r="T212" s="305"/>
      <c r="U212" s="305">
        <v>487.79039999999998</v>
      </c>
      <c r="V212" s="323"/>
      <c r="W212" s="382"/>
    </row>
    <row r="213" spans="1:144" s="283" customFormat="1" x14ac:dyDescent="0.25">
      <c r="A213" s="418" t="s">
        <v>814</v>
      </c>
      <c r="B213" s="425" t="s">
        <v>1029</v>
      </c>
      <c r="C213" s="448" t="s">
        <v>906</v>
      </c>
      <c r="D213" s="408">
        <v>14.63</v>
      </c>
      <c r="E213" s="302">
        <v>3.02</v>
      </c>
      <c r="F213" s="302">
        <v>1.07</v>
      </c>
      <c r="G213" s="303">
        <v>26.92</v>
      </c>
      <c r="H213" s="303">
        <v>5.13863</v>
      </c>
      <c r="I213" s="303">
        <v>55.274608942079624</v>
      </c>
      <c r="J213" s="303">
        <v>110.19</v>
      </c>
      <c r="K213" s="303" t="s">
        <v>436</v>
      </c>
      <c r="L213" s="303">
        <v>31.287932716799851</v>
      </c>
      <c r="M213" s="303" t="s">
        <v>436</v>
      </c>
      <c r="N213" s="303" t="s">
        <v>436</v>
      </c>
      <c r="O213" s="303">
        <v>34.427870785153011</v>
      </c>
      <c r="P213" s="303" t="s">
        <v>436</v>
      </c>
      <c r="Q213" s="303" t="s">
        <v>436</v>
      </c>
      <c r="R213" s="303">
        <v>37.732475591431708</v>
      </c>
      <c r="S213" s="305"/>
      <c r="T213" s="305"/>
      <c r="U213" s="305">
        <v>159.59813381338483</v>
      </c>
      <c r="V213" s="323"/>
      <c r="W213" s="382"/>
    </row>
    <row r="214" spans="1:144" s="283" customFormat="1" x14ac:dyDescent="0.25">
      <c r="A214" s="418" t="s">
        <v>815</v>
      </c>
      <c r="B214" s="425" t="s">
        <v>1030</v>
      </c>
      <c r="C214" s="448" t="s">
        <v>906</v>
      </c>
      <c r="D214" s="408" t="s">
        <v>436</v>
      </c>
      <c r="E214" s="296" t="s">
        <v>436</v>
      </c>
      <c r="F214" s="296" t="s">
        <v>436</v>
      </c>
      <c r="G214" s="585" t="s">
        <v>436</v>
      </c>
      <c r="H214" s="586" t="s">
        <v>436</v>
      </c>
      <c r="I214" s="296" t="s">
        <v>436</v>
      </c>
      <c r="J214" s="408" t="s">
        <v>436</v>
      </c>
      <c r="K214" s="296" t="s">
        <v>436</v>
      </c>
      <c r="L214" s="296" t="s">
        <v>436</v>
      </c>
      <c r="M214" s="296" t="s">
        <v>436</v>
      </c>
      <c r="N214" s="296" t="s">
        <v>436</v>
      </c>
      <c r="O214" s="296" t="s">
        <v>436</v>
      </c>
      <c r="P214" s="296" t="s">
        <v>436</v>
      </c>
      <c r="Q214" s="296" t="s">
        <v>436</v>
      </c>
      <c r="R214" s="296" t="s">
        <v>436</v>
      </c>
      <c r="S214" s="296" t="s">
        <v>436</v>
      </c>
      <c r="T214" s="296" t="s">
        <v>436</v>
      </c>
      <c r="U214" s="296" t="s">
        <v>436</v>
      </c>
      <c r="V214" s="323"/>
      <c r="W214" s="382"/>
    </row>
    <row r="215" spans="1:144" s="283" customFormat="1" x14ac:dyDescent="0.25">
      <c r="A215" s="418" t="s">
        <v>816</v>
      </c>
      <c r="B215" s="425" t="s">
        <v>1031</v>
      </c>
      <c r="C215" s="448" t="s">
        <v>906</v>
      </c>
      <c r="D215" s="408">
        <v>33.200000000000003</v>
      </c>
      <c r="E215" s="302">
        <v>62.19</v>
      </c>
      <c r="F215" s="305">
        <v>52.53</v>
      </c>
      <c r="G215" s="303">
        <v>39.200000000000003</v>
      </c>
      <c r="H215" s="303">
        <v>37.829700000000003</v>
      </c>
      <c r="I215" s="303">
        <v>38.265599999999999</v>
      </c>
      <c r="J215" s="303">
        <v>58.08</v>
      </c>
      <c r="K215" s="303">
        <v>0</v>
      </c>
      <c r="L215" s="303">
        <v>40.036799999999992</v>
      </c>
      <c r="M215" s="303">
        <v>0</v>
      </c>
      <c r="N215" s="303">
        <v>0</v>
      </c>
      <c r="O215" s="303">
        <v>48.729599999999998</v>
      </c>
      <c r="P215" s="303">
        <v>0</v>
      </c>
      <c r="Q215" s="303">
        <v>0</v>
      </c>
      <c r="R215" s="303">
        <v>56.088000000000001</v>
      </c>
      <c r="S215" s="305"/>
      <c r="T215" s="305"/>
      <c r="U215" s="305">
        <v>222.3192</v>
      </c>
      <c r="V215" s="323"/>
      <c r="W215" s="382"/>
    </row>
    <row r="216" spans="1:144" s="283" customFormat="1" x14ac:dyDescent="0.25">
      <c r="A216" s="418" t="s">
        <v>949</v>
      </c>
      <c r="B216" s="425" t="s">
        <v>1032</v>
      </c>
      <c r="C216" s="448" t="s">
        <v>906</v>
      </c>
      <c r="D216" s="408" t="s">
        <v>436</v>
      </c>
      <c r="E216" s="296" t="s">
        <v>436</v>
      </c>
      <c r="F216" s="296" t="s">
        <v>436</v>
      </c>
      <c r="G216" s="585" t="s">
        <v>436</v>
      </c>
      <c r="H216" s="586" t="s">
        <v>436</v>
      </c>
      <c r="I216" s="296" t="s">
        <v>436</v>
      </c>
      <c r="J216" s="296" t="s">
        <v>436</v>
      </c>
      <c r="K216" s="296" t="s">
        <v>436</v>
      </c>
      <c r="L216" s="296" t="s">
        <v>436</v>
      </c>
      <c r="M216" s="296" t="s">
        <v>436</v>
      </c>
      <c r="N216" s="296" t="s">
        <v>436</v>
      </c>
      <c r="O216" s="296" t="s">
        <v>436</v>
      </c>
      <c r="P216" s="296" t="s">
        <v>436</v>
      </c>
      <c r="Q216" s="296" t="s">
        <v>436</v>
      </c>
      <c r="R216" s="296" t="s">
        <v>436</v>
      </c>
      <c r="S216" s="296" t="s">
        <v>436</v>
      </c>
      <c r="T216" s="296" t="s">
        <v>436</v>
      </c>
      <c r="U216" s="296" t="s">
        <v>436</v>
      </c>
      <c r="V216" s="323"/>
      <c r="W216" s="382"/>
    </row>
    <row r="217" spans="1:144" s="283" customFormat="1" x14ac:dyDescent="0.25">
      <c r="A217" s="418" t="s">
        <v>950</v>
      </c>
      <c r="B217" s="425" t="s">
        <v>701</v>
      </c>
      <c r="C217" s="448" t="s">
        <v>906</v>
      </c>
      <c r="D217" s="408" t="s">
        <v>436</v>
      </c>
      <c r="E217" s="296" t="s">
        <v>436</v>
      </c>
      <c r="F217" s="296" t="s">
        <v>436</v>
      </c>
      <c r="G217" s="299">
        <v>73.619200000000006</v>
      </c>
      <c r="H217" s="299">
        <v>124.79345000000001</v>
      </c>
      <c r="I217" s="296"/>
      <c r="J217" s="296" t="s">
        <v>436</v>
      </c>
      <c r="K217" s="296"/>
      <c r="L217" s="296" t="s">
        <v>436</v>
      </c>
      <c r="M217" s="296" t="s">
        <v>436</v>
      </c>
      <c r="N217" s="296" t="s">
        <v>436</v>
      </c>
      <c r="O217" s="296" t="s">
        <v>436</v>
      </c>
      <c r="P217" s="296" t="s">
        <v>436</v>
      </c>
      <c r="Q217" s="296" t="s">
        <v>436</v>
      </c>
      <c r="R217" s="296" t="s">
        <v>436</v>
      </c>
      <c r="S217" s="296" t="s">
        <v>436</v>
      </c>
      <c r="T217" s="296" t="s">
        <v>436</v>
      </c>
      <c r="U217" s="305" t="s">
        <v>436</v>
      </c>
      <c r="V217" s="323"/>
      <c r="W217" s="382"/>
    </row>
    <row r="218" spans="1:144" s="561" customFormat="1" x14ac:dyDescent="0.25">
      <c r="A218" s="418" t="s">
        <v>704</v>
      </c>
      <c r="B218" s="438" t="s">
        <v>204</v>
      </c>
      <c r="C218" s="448" t="s">
        <v>906</v>
      </c>
      <c r="D218" s="408" t="s">
        <v>436</v>
      </c>
      <c r="E218" s="296" t="s">
        <v>436</v>
      </c>
      <c r="F218" s="296" t="s">
        <v>436</v>
      </c>
      <c r="G218" s="296">
        <v>1.5</v>
      </c>
      <c r="H218" s="296"/>
      <c r="I218" s="296">
        <v>1.5</v>
      </c>
      <c r="J218" s="296" t="s">
        <v>436</v>
      </c>
      <c r="K218" s="296"/>
      <c r="L218" s="296">
        <v>1.5</v>
      </c>
      <c r="M218" s="296">
        <v>1.5</v>
      </c>
      <c r="N218" s="296">
        <v>1.5</v>
      </c>
      <c r="O218" s="296">
        <v>1.5</v>
      </c>
      <c r="P218" s="296">
        <v>1.5</v>
      </c>
      <c r="Q218" s="296">
        <v>1.5</v>
      </c>
      <c r="R218" s="296">
        <v>1.5</v>
      </c>
      <c r="S218" s="296" t="s">
        <v>436</v>
      </c>
      <c r="T218" s="296" t="s">
        <v>436</v>
      </c>
      <c r="U218" s="305">
        <v>7.5</v>
      </c>
      <c r="V218" s="559"/>
      <c r="W218" s="560"/>
      <c r="X218" s="283"/>
      <c r="Y218" s="283"/>
      <c r="Z218" s="283"/>
      <c r="AA218" s="283"/>
      <c r="AB218" s="283"/>
      <c r="AC218" s="283"/>
      <c r="AD218" s="283"/>
      <c r="AE218" s="283"/>
      <c r="AF218" s="283"/>
      <c r="AG218" s="283"/>
      <c r="AH218" s="283"/>
      <c r="AI218" s="283"/>
      <c r="AJ218" s="283"/>
      <c r="AK218" s="283"/>
      <c r="AL218" s="283"/>
      <c r="AM218" s="283"/>
      <c r="AN218" s="283"/>
      <c r="AO218" s="283"/>
      <c r="AP218" s="283"/>
      <c r="AQ218" s="283"/>
      <c r="AR218" s="283"/>
      <c r="AS218" s="283"/>
      <c r="AT218" s="283"/>
      <c r="AU218" s="283"/>
      <c r="AV218" s="283"/>
      <c r="AW218" s="283"/>
      <c r="AX218" s="283"/>
      <c r="AY218" s="283"/>
      <c r="AZ218" s="283"/>
      <c r="BA218" s="283"/>
      <c r="BB218" s="283"/>
      <c r="BC218" s="283"/>
      <c r="BD218" s="283"/>
      <c r="BE218" s="283"/>
      <c r="BF218" s="283"/>
      <c r="BG218" s="283"/>
      <c r="BH218" s="283"/>
      <c r="BI218" s="283"/>
      <c r="BJ218" s="283"/>
      <c r="BK218" s="283"/>
      <c r="BL218" s="283"/>
      <c r="BM218" s="283"/>
      <c r="BN218" s="283"/>
      <c r="BO218" s="283"/>
      <c r="BP218" s="283"/>
      <c r="BQ218" s="283"/>
      <c r="BR218" s="283"/>
      <c r="BS218" s="283"/>
      <c r="BT218" s="283"/>
      <c r="BU218" s="283"/>
      <c r="BV218" s="283"/>
      <c r="BW218" s="283"/>
      <c r="BX218" s="283"/>
      <c r="BY218" s="283"/>
      <c r="BZ218" s="283"/>
      <c r="CA218" s="283"/>
      <c r="CB218" s="283"/>
      <c r="CC218" s="283"/>
      <c r="CD218" s="283"/>
      <c r="CE218" s="283"/>
      <c r="CF218" s="283"/>
      <c r="CG218" s="283"/>
      <c r="CH218" s="283"/>
      <c r="CI218" s="283"/>
      <c r="CJ218" s="283"/>
      <c r="CK218" s="283"/>
      <c r="CL218" s="283"/>
      <c r="CM218" s="283"/>
      <c r="CN218" s="283"/>
      <c r="CO218" s="283"/>
      <c r="CP218" s="283"/>
      <c r="CQ218" s="283"/>
      <c r="CR218" s="283"/>
      <c r="CS218" s="283"/>
      <c r="CT218" s="283"/>
      <c r="CU218" s="283"/>
      <c r="CV218" s="283"/>
      <c r="CW218" s="283"/>
      <c r="CX218" s="283"/>
      <c r="CY218" s="283"/>
      <c r="CZ218" s="283"/>
      <c r="DA218" s="283"/>
      <c r="DB218" s="283"/>
      <c r="DC218" s="283"/>
      <c r="DD218" s="283"/>
      <c r="DE218" s="283"/>
      <c r="DF218" s="283"/>
      <c r="DG218" s="283"/>
      <c r="DH218" s="283"/>
      <c r="DI218" s="283"/>
      <c r="DJ218" s="283"/>
      <c r="DK218" s="283"/>
      <c r="DL218" s="283"/>
      <c r="DM218" s="283"/>
      <c r="DN218" s="283"/>
      <c r="DO218" s="283"/>
      <c r="DP218" s="283"/>
      <c r="DQ218" s="283"/>
      <c r="DR218" s="283"/>
      <c r="DS218" s="283"/>
      <c r="DT218" s="283"/>
      <c r="DU218" s="283"/>
      <c r="DV218" s="283"/>
      <c r="DW218" s="283"/>
      <c r="DX218" s="283"/>
      <c r="DY218" s="283"/>
      <c r="DZ218" s="283"/>
      <c r="EA218" s="283"/>
      <c r="EB218" s="283"/>
      <c r="EC218" s="283"/>
      <c r="ED218" s="283"/>
      <c r="EE218" s="283"/>
      <c r="EF218" s="283"/>
      <c r="EG218" s="283"/>
      <c r="EH218" s="283"/>
      <c r="EI218" s="283"/>
      <c r="EJ218" s="283"/>
      <c r="EK218" s="283"/>
      <c r="EL218" s="283"/>
      <c r="EM218" s="283"/>
      <c r="EN218" s="283"/>
    </row>
    <row r="219" spans="1:144" s="283" customFormat="1" x14ac:dyDescent="0.25">
      <c r="A219" s="418" t="s">
        <v>705</v>
      </c>
      <c r="B219" s="438" t="s">
        <v>134</v>
      </c>
      <c r="C219" s="448" t="s">
        <v>906</v>
      </c>
      <c r="D219" s="408" t="s">
        <v>436</v>
      </c>
      <c r="E219" s="296" t="s">
        <v>436</v>
      </c>
      <c r="F219" s="296" t="s">
        <v>436</v>
      </c>
      <c r="G219" s="585" t="s">
        <v>436</v>
      </c>
      <c r="H219" s="586" t="s">
        <v>436</v>
      </c>
      <c r="I219" s="408" t="s">
        <v>436</v>
      </c>
      <c r="J219" s="296" t="s">
        <v>436</v>
      </c>
      <c r="K219" s="296" t="s">
        <v>436</v>
      </c>
      <c r="L219" s="296" t="s">
        <v>436</v>
      </c>
      <c r="M219" s="296" t="s">
        <v>436</v>
      </c>
      <c r="N219" s="296" t="s">
        <v>436</v>
      </c>
      <c r="O219" s="296" t="s">
        <v>436</v>
      </c>
      <c r="P219" s="296" t="s">
        <v>436</v>
      </c>
      <c r="Q219" s="296" t="s">
        <v>436</v>
      </c>
      <c r="R219" s="296" t="s">
        <v>436</v>
      </c>
      <c r="S219" s="296" t="s">
        <v>436</v>
      </c>
      <c r="T219" s="296" t="s">
        <v>436</v>
      </c>
      <c r="U219" s="296" t="s">
        <v>436</v>
      </c>
      <c r="V219" s="323"/>
      <c r="W219" s="382"/>
    </row>
    <row r="220" spans="1:144" s="283" customFormat="1" x14ac:dyDescent="0.25">
      <c r="A220" s="418" t="s">
        <v>1092</v>
      </c>
      <c r="B220" s="438" t="s">
        <v>1025</v>
      </c>
      <c r="C220" s="448" t="s">
        <v>436</v>
      </c>
      <c r="D220" s="408" t="s">
        <v>436</v>
      </c>
      <c r="E220" s="296" t="s">
        <v>436</v>
      </c>
      <c r="F220" s="296" t="s">
        <v>436</v>
      </c>
      <c r="G220" s="585" t="s">
        <v>436</v>
      </c>
      <c r="H220" s="586" t="s">
        <v>436</v>
      </c>
      <c r="I220" s="408" t="s">
        <v>436</v>
      </c>
      <c r="J220" s="296" t="s">
        <v>436</v>
      </c>
      <c r="K220" s="296" t="s">
        <v>436</v>
      </c>
      <c r="L220" s="296" t="s">
        <v>436</v>
      </c>
      <c r="M220" s="296" t="s">
        <v>436</v>
      </c>
      <c r="N220" s="296" t="s">
        <v>436</v>
      </c>
      <c r="O220" s="296" t="s">
        <v>436</v>
      </c>
      <c r="P220" s="296" t="s">
        <v>436</v>
      </c>
      <c r="Q220" s="296" t="s">
        <v>436</v>
      </c>
      <c r="R220" s="296" t="s">
        <v>436</v>
      </c>
      <c r="S220" s="296" t="s">
        <v>436</v>
      </c>
      <c r="T220" s="296" t="s">
        <v>436</v>
      </c>
      <c r="U220" s="296" t="s">
        <v>436</v>
      </c>
      <c r="V220" s="323"/>
      <c r="W220" s="382"/>
      <c r="AA220" s="554"/>
    </row>
    <row r="221" spans="1:144" s="283" customFormat="1" x14ac:dyDescent="0.25">
      <c r="A221" s="418" t="s">
        <v>1093</v>
      </c>
      <c r="B221" s="438" t="s">
        <v>1094</v>
      </c>
      <c r="C221" s="448" t="s">
        <v>906</v>
      </c>
      <c r="D221" s="408" t="s">
        <v>436</v>
      </c>
      <c r="E221" s="296" t="s">
        <v>436</v>
      </c>
      <c r="F221" s="296" t="s">
        <v>436</v>
      </c>
      <c r="G221" s="585" t="s">
        <v>436</v>
      </c>
      <c r="H221" s="586" t="s">
        <v>436</v>
      </c>
      <c r="I221" s="408" t="s">
        <v>436</v>
      </c>
      <c r="J221" s="296" t="s">
        <v>436</v>
      </c>
      <c r="K221" s="296" t="s">
        <v>436</v>
      </c>
      <c r="L221" s="296" t="s">
        <v>436</v>
      </c>
      <c r="M221" s="296" t="s">
        <v>436</v>
      </c>
      <c r="N221" s="296" t="s">
        <v>436</v>
      </c>
      <c r="O221" s="296" t="s">
        <v>436</v>
      </c>
      <c r="P221" s="296" t="s">
        <v>436</v>
      </c>
      <c r="Q221" s="296" t="s">
        <v>436</v>
      </c>
      <c r="R221" s="296" t="s">
        <v>436</v>
      </c>
      <c r="S221" s="296" t="s">
        <v>436</v>
      </c>
      <c r="T221" s="296" t="s">
        <v>436</v>
      </c>
      <c r="U221" s="296" t="s">
        <v>436</v>
      </c>
      <c r="V221" s="323"/>
      <c r="W221" s="382"/>
    </row>
    <row r="222" spans="1:144" s="283" customFormat="1" x14ac:dyDescent="0.25">
      <c r="A222" s="437" t="s">
        <v>706</v>
      </c>
      <c r="B222" s="444" t="s">
        <v>76</v>
      </c>
      <c r="C222" s="526" t="s">
        <v>906</v>
      </c>
      <c r="D222" s="525">
        <v>548.41999999999996</v>
      </c>
      <c r="E222" s="352">
        <v>449.78</v>
      </c>
      <c r="F222" s="576">
        <v>752.97</v>
      </c>
      <c r="G222" s="352">
        <v>342.04</v>
      </c>
      <c r="H222" s="350">
        <v>1107.26242</v>
      </c>
      <c r="I222" s="642">
        <v>402.08</v>
      </c>
      <c r="J222" s="642">
        <v>552.44600000000003</v>
      </c>
      <c r="K222" s="352">
        <v>0</v>
      </c>
      <c r="L222" s="352">
        <v>402.08</v>
      </c>
      <c r="M222" s="352">
        <v>0</v>
      </c>
      <c r="N222" s="352">
        <v>0</v>
      </c>
      <c r="O222" s="352">
        <v>412.08</v>
      </c>
      <c r="P222" s="352">
        <v>0</v>
      </c>
      <c r="Q222" s="352">
        <v>0</v>
      </c>
      <c r="R222" s="352">
        <v>412.08</v>
      </c>
      <c r="S222" s="352">
        <v>0</v>
      </c>
      <c r="T222" s="352">
        <v>0</v>
      </c>
      <c r="U222" s="352">
        <v>1970.36</v>
      </c>
      <c r="V222" s="352">
        <f>V223+V224+V228+V229+V232+V233+V234</f>
        <v>0</v>
      </c>
      <c r="W222" s="550">
        <f>W223+W224+W228+W229+W232+W233+W234</f>
        <v>0</v>
      </c>
    </row>
    <row r="223" spans="1:144" s="283" customFormat="1" x14ac:dyDescent="0.25">
      <c r="A223" s="418" t="s">
        <v>707</v>
      </c>
      <c r="B223" s="438" t="s">
        <v>205</v>
      </c>
      <c r="C223" s="448" t="s">
        <v>906</v>
      </c>
      <c r="D223" s="408">
        <v>4.42</v>
      </c>
      <c r="E223" s="302">
        <v>2.38</v>
      </c>
      <c r="F223" s="302">
        <v>2.27</v>
      </c>
      <c r="G223" s="305">
        <v>2.04</v>
      </c>
      <c r="H223" s="305">
        <v>5.5624200000000004</v>
      </c>
      <c r="I223" s="591">
        <v>2.08</v>
      </c>
      <c r="J223" s="305">
        <v>2.4460000000000002</v>
      </c>
      <c r="K223" s="305">
        <v>0</v>
      </c>
      <c r="L223" s="305">
        <v>2.08</v>
      </c>
      <c r="M223" s="305">
        <v>0</v>
      </c>
      <c r="N223" s="305">
        <v>0</v>
      </c>
      <c r="O223" s="305">
        <v>2.08</v>
      </c>
      <c r="P223" s="305">
        <v>0</v>
      </c>
      <c r="Q223" s="305">
        <v>0</v>
      </c>
      <c r="R223" s="305">
        <v>2.08</v>
      </c>
      <c r="S223" s="302"/>
      <c r="T223" s="302"/>
      <c r="U223" s="305">
        <v>10.360000000000001</v>
      </c>
      <c r="V223" s="323"/>
      <c r="W223" s="382"/>
    </row>
    <row r="224" spans="1:144" s="283" customFormat="1" x14ac:dyDescent="0.25">
      <c r="A224" s="418" t="s">
        <v>708</v>
      </c>
      <c r="B224" s="438" t="s">
        <v>77</v>
      </c>
      <c r="C224" s="448" t="s">
        <v>906</v>
      </c>
      <c r="D224" s="408">
        <v>544</v>
      </c>
      <c r="E224" s="302">
        <v>447.4</v>
      </c>
      <c r="F224" s="302">
        <v>750.7</v>
      </c>
      <c r="G224" s="302">
        <v>340</v>
      </c>
      <c r="H224" s="302">
        <v>1101.7</v>
      </c>
      <c r="I224" s="397">
        <v>400</v>
      </c>
      <c r="J224" s="302">
        <v>550</v>
      </c>
      <c r="K224" s="302"/>
      <c r="L224" s="302">
        <v>400</v>
      </c>
      <c r="M224" s="302"/>
      <c r="N224" s="302"/>
      <c r="O224" s="302">
        <v>410</v>
      </c>
      <c r="P224" s="302"/>
      <c r="Q224" s="302"/>
      <c r="R224" s="302">
        <v>410</v>
      </c>
      <c r="S224" s="302"/>
      <c r="T224" s="302"/>
      <c r="U224" s="556">
        <v>1960</v>
      </c>
      <c r="V224" s="323"/>
      <c r="W224" s="382"/>
    </row>
    <row r="225" spans="1:23" s="283" customFormat="1" x14ac:dyDescent="0.25">
      <c r="A225" s="418" t="s">
        <v>763</v>
      </c>
      <c r="B225" s="425" t="s">
        <v>126</v>
      </c>
      <c r="C225" s="448" t="s">
        <v>906</v>
      </c>
      <c r="D225" s="408">
        <v>544</v>
      </c>
      <c r="E225" s="302">
        <v>447.4</v>
      </c>
      <c r="F225" s="302">
        <v>750.7</v>
      </c>
      <c r="G225" s="302">
        <v>340</v>
      </c>
      <c r="H225" s="302">
        <v>1101.7</v>
      </c>
      <c r="I225" s="397">
        <v>400</v>
      </c>
      <c r="J225" s="302">
        <v>550</v>
      </c>
      <c r="K225" s="302"/>
      <c r="L225" s="302">
        <v>400</v>
      </c>
      <c r="M225" s="302"/>
      <c r="N225" s="302"/>
      <c r="O225" s="302">
        <v>410</v>
      </c>
      <c r="P225" s="302"/>
      <c r="Q225" s="302"/>
      <c r="R225" s="302">
        <v>410</v>
      </c>
      <c r="S225" s="302"/>
      <c r="T225" s="302"/>
      <c r="U225" s="556">
        <v>1960</v>
      </c>
      <c r="V225" s="323"/>
      <c r="W225" s="382"/>
    </row>
    <row r="226" spans="1:23" s="283" customFormat="1" x14ac:dyDescent="0.25">
      <c r="A226" s="418" t="s">
        <v>764</v>
      </c>
      <c r="B226" s="425" t="s">
        <v>136</v>
      </c>
      <c r="C226" s="448" t="s">
        <v>906</v>
      </c>
      <c r="D226" s="408" t="s">
        <v>436</v>
      </c>
      <c r="E226" s="296" t="s">
        <v>436</v>
      </c>
      <c r="F226" s="296" t="s">
        <v>436</v>
      </c>
      <c r="G226" s="585" t="s">
        <v>436</v>
      </c>
      <c r="H226" s="586" t="s">
        <v>436</v>
      </c>
      <c r="I226" s="408" t="s">
        <v>436</v>
      </c>
      <c r="J226" s="296" t="s">
        <v>436</v>
      </c>
      <c r="K226" s="296" t="s">
        <v>436</v>
      </c>
      <c r="L226" s="296" t="s">
        <v>436</v>
      </c>
      <c r="M226" s="296" t="s">
        <v>436</v>
      </c>
      <c r="N226" s="296" t="s">
        <v>436</v>
      </c>
      <c r="O226" s="296" t="s">
        <v>436</v>
      </c>
      <c r="P226" s="296" t="s">
        <v>436</v>
      </c>
      <c r="Q226" s="296" t="s">
        <v>436</v>
      </c>
      <c r="R226" s="296" t="s">
        <v>436</v>
      </c>
      <c r="S226" s="296" t="s">
        <v>436</v>
      </c>
      <c r="T226" s="296" t="s">
        <v>436</v>
      </c>
      <c r="U226" s="296" t="s">
        <v>436</v>
      </c>
      <c r="V226" s="323"/>
      <c r="W226" s="382"/>
    </row>
    <row r="227" spans="1:23" s="283" customFormat="1" x14ac:dyDescent="0.25">
      <c r="A227" s="418" t="s">
        <v>799</v>
      </c>
      <c r="B227" s="425" t="s">
        <v>209</v>
      </c>
      <c r="C227" s="448" t="s">
        <v>906</v>
      </c>
      <c r="D227" s="408" t="s">
        <v>436</v>
      </c>
      <c r="E227" s="296" t="s">
        <v>436</v>
      </c>
      <c r="F227" s="296" t="s">
        <v>436</v>
      </c>
      <c r="G227" s="585" t="s">
        <v>436</v>
      </c>
      <c r="H227" s="586" t="s">
        <v>436</v>
      </c>
      <c r="I227" s="408" t="s">
        <v>436</v>
      </c>
      <c r="J227" s="296" t="s">
        <v>436</v>
      </c>
      <c r="K227" s="296" t="s">
        <v>436</v>
      </c>
      <c r="L227" s="296" t="s">
        <v>436</v>
      </c>
      <c r="M227" s="296" t="s">
        <v>436</v>
      </c>
      <c r="N227" s="296" t="s">
        <v>436</v>
      </c>
      <c r="O227" s="296" t="s">
        <v>436</v>
      </c>
      <c r="P227" s="296" t="s">
        <v>436</v>
      </c>
      <c r="Q227" s="296" t="s">
        <v>436</v>
      </c>
      <c r="R227" s="296" t="s">
        <v>436</v>
      </c>
      <c r="S227" s="296" t="s">
        <v>436</v>
      </c>
      <c r="T227" s="296" t="s">
        <v>436</v>
      </c>
      <c r="U227" s="296" t="s">
        <v>436</v>
      </c>
      <c r="V227" s="323"/>
      <c r="W227" s="382"/>
    </row>
    <row r="228" spans="1:23" s="283" customFormat="1" x14ac:dyDescent="0.25">
      <c r="A228" s="418" t="s">
        <v>709</v>
      </c>
      <c r="B228" s="438" t="s">
        <v>1079</v>
      </c>
      <c r="C228" s="448" t="s">
        <v>906</v>
      </c>
      <c r="D228" s="408" t="s">
        <v>436</v>
      </c>
      <c r="E228" s="296" t="s">
        <v>436</v>
      </c>
      <c r="F228" s="296" t="s">
        <v>436</v>
      </c>
      <c r="G228" s="585" t="s">
        <v>436</v>
      </c>
      <c r="H228" s="586" t="s">
        <v>436</v>
      </c>
      <c r="I228" s="408" t="s">
        <v>436</v>
      </c>
      <c r="J228" s="296" t="s">
        <v>436</v>
      </c>
      <c r="K228" s="296" t="s">
        <v>436</v>
      </c>
      <c r="L228" s="296" t="s">
        <v>436</v>
      </c>
      <c r="M228" s="296" t="s">
        <v>436</v>
      </c>
      <c r="N228" s="296" t="s">
        <v>436</v>
      </c>
      <c r="O228" s="296" t="s">
        <v>436</v>
      </c>
      <c r="P228" s="296" t="s">
        <v>436</v>
      </c>
      <c r="Q228" s="296" t="s">
        <v>436</v>
      </c>
      <c r="R228" s="296" t="s">
        <v>436</v>
      </c>
      <c r="S228" s="296" t="s">
        <v>436</v>
      </c>
      <c r="T228" s="296" t="s">
        <v>436</v>
      </c>
      <c r="U228" s="296" t="s">
        <v>436</v>
      </c>
      <c r="V228" s="323"/>
      <c r="W228" s="382"/>
    </row>
    <row r="229" spans="1:23" s="283" customFormat="1" ht="16.5" customHeight="1" x14ac:dyDescent="0.25">
      <c r="A229" s="418" t="s">
        <v>710</v>
      </c>
      <c r="B229" s="438" t="s">
        <v>78</v>
      </c>
      <c r="C229" s="448" t="s">
        <v>906</v>
      </c>
      <c r="D229" s="408" t="s">
        <v>436</v>
      </c>
      <c r="E229" s="296" t="s">
        <v>436</v>
      </c>
      <c r="F229" s="296" t="s">
        <v>436</v>
      </c>
      <c r="G229" s="585" t="s">
        <v>436</v>
      </c>
      <c r="H229" s="586" t="s">
        <v>436</v>
      </c>
      <c r="I229" s="408" t="s">
        <v>436</v>
      </c>
      <c r="J229" s="296" t="s">
        <v>436</v>
      </c>
      <c r="K229" s="296" t="s">
        <v>436</v>
      </c>
      <c r="L229" s="296" t="s">
        <v>436</v>
      </c>
      <c r="M229" s="296" t="s">
        <v>436</v>
      </c>
      <c r="N229" s="296" t="s">
        <v>436</v>
      </c>
      <c r="O229" s="296" t="s">
        <v>436</v>
      </c>
      <c r="P229" s="296" t="s">
        <v>436</v>
      </c>
      <c r="Q229" s="296" t="s">
        <v>436</v>
      </c>
      <c r="R229" s="296" t="s">
        <v>436</v>
      </c>
      <c r="S229" s="296" t="s">
        <v>436</v>
      </c>
      <c r="T229" s="296" t="s">
        <v>436</v>
      </c>
      <c r="U229" s="296" t="s">
        <v>436</v>
      </c>
      <c r="V229" s="323"/>
      <c r="W229" s="382"/>
    </row>
    <row r="230" spans="1:23" s="283" customFormat="1" x14ac:dyDescent="0.25">
      <c r="A230" s="418" t="s">
        <v>817</v>
      </c>
      <c r="B230" s="425" t="s">
        <v>823</v>
      </c>
      <c r="C230" s="448" t="s">
        <v>906</v>
      </c>
      <c r="D230" s="408" t="s">
        <v>436</v>
      </c>
      <c r="E230" s="296" t="s">
        <v>436</v>
      </c>
      <c r="F230" s="296" t="s">
        <v>436</v>
      </c>
      <c r="G230" s="585" t="s">
        <v>436</v>
      </c>
      <c r="H230" s="586" t="s">
        <v>436</v>
      </c>
      <c r="I230" s="408" t="s">
        <v>436</v>
      </c>
      <c r="J230" s="296" t="s">
        <v>436</v>
      </c>
      <c r="K230" s="296" t="s">
        <v>436</v>
      </c>
      <c r="L230" s="296" t="s">
        <v>436</v>
      </c>
      <c r="M230" s="296" t="s">
        <v>436</v>
      </c>
      <c r="N230" s="296" t="s">
        <v>436</v>
      </c>
      <c r="O230" s="296" t="s">
        <v>436</v>
      </c>
      <c r="P230" s="296" t="s">
        <v>436</v>
      </c>
      <c r="Q230" s="296" t="s">
        <v>436</v>
      </c>
      <c r="R230" s="296" t="s">
        <v>436</v>
      </c>
      <c r="S230" s="296" t="s">
        <v>436</v>
      </c>
      <c r="T230" s="296" t="s">
        <v>436</v>
      </c>
      <c r="U230" s="296" t="s">
        <v>436</v>
      </c>
      <c r="V230" s="323"/>
      <c r="W230" s="382"/>
    </row>
    <row r="231" spans="1:23" s="283" customFormat="1" x14ac:dyDescent="0.25">
      <c r="A231" s="418" t="s">
        <v>818</v>
      </c>
      <c r="B231" s="425" t="s">
        <v>127</v>
      </c>
      <c r="C231" s="448" t="s">
        <v>906</v>
      </c>
      <c r="D231" s="408" t="s">
        <v>436</v>
      </c>
      <c r="E231" s="296" t="s">
        <v>436</v>
      </c>
      <c r="F231" s="296" t="s">
        <v>436</v>
      </c>
      <c r="G231" s="585" t="s">
        <v>436</v>
      </c>
      <c r="H231" s="586" t="s">
        <v>436</v>
      </c>
      <c r="I231" s="408" t="s">
        <v>436</v>
      </c>
      <c r="J231" s="296" t="s">
        <v>436</v>
      </c>
      <c r="K231" s="296" t="s">
        <v>436</v>
      </c>
      <c r="L231" s="296" t="s">
        <v>436</v>
      </c>
      <c r="M231" s="296" t="s">
        <v>436</v>
      </c>
      <c r="N231" s="296" t="s">
        <v>436</v>
      </c>
      <c r="O231" s="296" t="s">
        <v>436</v>
      </c>
      <c r="P231" s="296" t="s">
        <v>436</v>
      </c>
      <c r="Q231" s="296" t="s">
        <v>436</v>
      </c>
      <c r="R231" s="296" t="s">
        <v>436</v>
      </c>
      <c r="S231" s="296" t="s">
        <v>436</v>
      </c>
      <c r="T231" s="296" t="s">
        <v>436</v>
      </c>
      <c r="U231" s="296" t="s">
        <v>436</v>
      </c>
      <c r="V231" s="323"/>
      <c r="W231" s="382"/>
    </row>
    <row r="232" spans="1:23" s="283" customFormat="1" x14ac:dyDescent="0.25">
      <c r="A232" s="418" t="s">
        <v>819</v>
      </c>
      <c r="B232" s="438" t="s">
        <v>797</v>
      </c>
      <c r="C232" s="448" t="s">
        <v>906</v>
      </c>
      <c r="D232" s="408" t="s">
        <v>436</v>
      </c>
      <c r="E232" s="296" t="s">
        <v>436</v>
      </c>
      <c r="F232" s="296" t="s">
        <v>436</v>
      </c>
      <c r="G232" s="585" t="s">
        <v>436</v>
      </c>
      <c r="H232" s="586" t="s">
        <v>436</v>
      </c>
      <c r="I232" s="408" t="s">
        <v>436</v>
      </c>
      <c r="J232" s="296" t="s">
        <v>436</v>
      </c>
      <c r="K232" s="296" t="s">
        <v>436</v>
      </c>
      <c r="L232" s="296" t="s">
        <v>436</v>
      </c>
      <c r="M232" s="296" t="s">
        <v>436</v>
      </c>
      <c r="N232" s="296" t="s">
        <v>436</v>
      </c>
      <c r="O232" s="296" t="s">
        <v>436</v>
      </c>
      <c r="P232" s="296" t="s">
        <v>436</v>
      </c>
      <c r="Q232" s="296" t="s">
        <v>436</v>
      </c>
      <c r="R232" s="296" t="s">
        <v>436</v>
      </c>
      <c r="S232" s="296" t="s">
        <v>436</v>
      </c>
      <c r="T232" s="296" t="s">
        <v>436</v>
      </c>
      <c r="U232" s="296" t="s">
        <v>436</v>
      </c>
      <c r="V232" s="323"/>
      <c r="W232" s="382"/>
    </row>
    <row r="233" spans="1:23" s="283" customFormat="1" x14ac:dyDescent="0.25">
      <c r="A233" s="418" t="s">
        <v>820</v>
      </c>
      <c r="B233" s="438" t="s">
        <v>798</v>
      </c>
      <c r="C233" s="448" t="s">
        <v>906</v>
      </c>
      <c r="D233" s="408" t="s">
        <v>436</v>
      </c>
      <c r="E233" s="296" t="s">
        <v>436</v>
      </c>
      <c r="F233" s="296" t="s">
        <v>436</v>
      </c>
      <c r="G233" s="585" t="s">
        <v>436</v>
      </c>
      <c r="H233" s="586" t="s">
        <v>436</v>
      </c>
      <c r="I233" s="408" t="s">
        <v>436</v>
      </c>
      <c r="J233" s="296" t="s">
        <v>436</v>
      </c>
      <c r="K233" s="296" t="s">
        <v>436</v>
      </c>
      <c r="L233" s="296" t="s">
        <v>436</v>
      </c>
      <c r="M233" s="296" t="s">
        <v>436</v>
      </c>
      <c r="N233" s="296" t="s">
        <v>436</v>
      </c>
      <c r="O233" s="296" t="s">
        <v>436</v>
      </c>
      <c r="P233" s="296" t="s">
        <v>436</v>
      </c>
      <c r="Q233" s="296" t="s">
        <v>436</v>
      </c>
      <c r="R233" s="296" t="s">
        <v>436</v>
      </c>
      <c r="S233" s="296" t="s">
        <v>436</v>
      </c>
      <c r="T233" s="296" t="s">
        <v>436</v>
      </c>
      <c r="U233" s="296" t="s">
        <v>436</v>
      </c>
      <c r="V233" s="323"/>
      <c r="W233" s="382"/>
    </row>
    <row r="234" spans="1:23" s="283" customFormat="1" x14ac:dyDescent="0.25">
      <c r="A234" s="418" t="s">
        <v>821</v>
      </c>
      <c r="B234" s="438" t="s">
        <v>128</v>
      </c>
      <c r="C234" s="448" t="s">
        <v>906</v>
      </c>
      <c r="D234" s="408" t="s">
        <v>436</v>
      </c>
      <c r="E234" s="296" t="s">
        <v>436</v>
      </c>
      <c r="F234" s="296" t="s">
        <v>436</v>
      </c>
      <c r="G234" s="585" t="s">
        <v>436</v>
      </c>
      <c r="H234" s="586" t="s">
        <v>436</v>
      </c>
      <c r="I234" s="408" t="s">
        <v>436</v>
      </c>
      <c r="J234" s="296" t="s">
        <v>436</v>
      </c>
      <c r="K234" s="296" t="s">
        <v>436</v>
      </c>
      <c r="L234" s="296" t="s">
        <v>436</v>
      </c>
      <c r="M234" s="296" t="s">
        <v>436</v>
      </c>
      <c r="N234" s="296" t="s">
        <v>436</v>
      </c>
      <c r="O234" s="296" t="s">
        <v>436</v>
      </c>
      <c r="P234" s="296" t="s">
        <v>436</v>
      </c>
      <c r="Q234" s="296" t="s">
        <v>436</v>
      </c>
      <c r="R234" s="296" t="s">
        <v>436</v>
      </c>
      <c r="S234" s="296" t="s">
        <v>436</v>
      </c>
      <c r="T234" s="296" t="s">
        <v>436</v>
      </c>
      <c r="U234" s="296" t="s">
        <v>436</v>
      </c>
      <c r="V234" s="323"/>
      <c r="W234" s="382"/>
    </row>
    <row r="235" spans="1:23" s="283" customFormat="1" x14ac:dyDescent="0.2">
      <c r="A235" s="437" t="s">
        <v>711</v>
      </c>
      <c r="B235" s="444" t="s">
        <v>79</v>
      </c>
      <c r="C235" s="526" t="s">
        <v>906</v>
      </c>
      <c r="D235" s="524">
        <v>547</v>
      </c>
      <c r="E235" s="348">
        <v>417</v>
      </c>
      <c r="F235" s="575">
        <v>731.3</v>
      </c>
      <c r="G235" s="348">
        <v>325</v>
      </c>
      <c r="H235" s="349">
        <v>1039.7173499999999</v>
      </c>
      <c r="I235" s="524">
        <v>400</v>
      </c>
      <c r="J235" s="348">
        <v>470</v>
      </c>
      <c r="K235" s="348">
        <v>0</v>
      </c>
      <c r="L235" s="348">
        <v>400</v>
      </c>
      <c r="M235" s="348">
        <v>0</v>
      </c>
      <c r="N235" s="348">
        <v>0</v>
      </c>
      <c r="O235" s="348">
        <v>410</v>
      </c>
      <c r="P235" s="348">
        <v>0</v>
      </c>
      <c r="Q235" s="348">
        <v>0</v>
      </c>
      <c r="R235" s="348">
        <v>410</v>
      </c>
      <c r="S235" s="348">
        <v>0</v>
      </c>
      <c r="T235" s="348">
        <v>0</v>
      </c>
      <c r="U235" s="557">
        <v>1945</v>
      </c>
      <c r="V235" s="352">
        <f>V236+V240+V241</f>
        <v>0</v>
      </c>
      <c r="W235" s="550">
        <f>W236+W240+W241</f>
        <v>0</v>
      </c>
    </row>
    <row r="236" spans="1:23" s="283" customFormat="1" x14ac:dyDescent="0.25">
      <c r="A236" s="418" t="s">
        <v>712</v>
      </c>
      <c r="B236" s="438" t="s">
        <v>80</v>
      </c>
      <c r="C236" s="448" t="s">
        <v>906</v>
      </c>
      <c r="D236" s="408">
        <v>547</v>
      </c>
      <c r="E236" s="302">
        <v>417</v>
      </c>
      <c r="F236" s="302">
        <v>731.3</v>
      </c>
      <c r="G236" s="302">
        <v>325</v>
      </c>
      <c r="H236" s="302">
        <v>1038.5</v>
      </c>
      <c r="I236" s="397">
        <v>400</v>
      </c>
      <c r="J236" s="302">
        <v>470</v>
      </c>
      <c r="K236" s="302"/>
      <c r="L236" s="302">
        <v>400</v>
      </c>
      <c r="M236" s="302"/>
      <c r="N236" s="302"/>
      <c r="O236" s="302">
        <v>410</v>
      </c>
      <c r="P236" s="302"/>
      <c r="Q236" s="302"/>
      <c r="R236" s="302">
        <v>410</v>
      </c>
      <c r="S236" s="302"/>
      <c r="T236" s="302"/>
      <c r="U236" s="556">
        <v>1945</v>
      </c>
      <c r="V236" s="323"/>
      <c r="W236" s="382"/>
    </row>
    <row r="237" spans="1:23" s="283" customFormat="1" x14ac:dyDescent="0.25">
      <c r="A237" s="418" t="s">
        <v>139</v>
      </c>
      <c r="B237" s="425" t="s">
        <v>126</v>
      </c>
      <c r="C237" s="448" t="s">
        <v>906</v>
      </c>
      <c r="D237" s="408">
        <v>547</v>
      </c>
      <c r="E237" s="302">
        <v>417</v>
      </c>
      <c r="F237" s="302">
        <v>731.3</v>
      </c>
      <c r="G237" s="302">
        <v>325</v>
      </c>
      <c r="H237" s="302">
        <v>1038.5</v>
      </c>
      <c r="I237" s="397">
        <v>400</v>
      </c>
      <c r="J237" s="302">
        <v>470</v>
      </c>
      <c r="K237" s="302"/>
      <c r="L237" s="302">
        <v>400</v>
      </c>
      <c r="M237" s="302"/>
      <c r="N237" s="302"/>
      <c r="O237" s="302">
        <v>410</v>
      </c>
      <c r="P237" s="302"/>
      <c r="Q237" s="302"/>
      <c r="R237" s="302">
        <v>410</v>
      </c>
      <c r="S237" s="302"/>
      <c r="T237" s="302"/>
      <c r="U237" s="556">
        <v>1945</v>
      </c>
      <c r="V237" s="323"/>
      <c r="W237" s="382"/>
    </row>
    <row r="238" spans="1:23" s="283" customFormat="1" x14ac:dyDescent="0.25">
      <c r="A238" s="418" t="s">
        <v>140</v>
      </c>
      <c r="B238" s="425" t="s">
        <v>136</v>
      </c>
      <c r="C238" s="448" t="s">
        <v>906</v>
      </c>
      <c r="D238" s="408" t="s">
        <v>436</v>
      </c>
      <c r="E238" s="296" t="s">
        <v>436</v>
      </c>
      <c r="F238" s="296" t="s">
        <v>436</v>
      </c>
      <c r="G238" s="585" t="s">
        <v>436</v>
      </c>
      <c r="H238" s="586" t="s">
        <v>436</v>
      </c>
      <c r="I238" s="408" t="s">
        <v>436</v>
      </c>
      <c r="J238" s="296" t="s">
        <v>436</v>
      </c>
      <c r="K238" s="296" t="s">
        <v>436</v>
      </c>
      <c r="L238" s="296" t="s">
        <v>436</v>
      </c>
      <c r="M238" s="296" t="s">
        <v>436</v>
      </c>
      <c r="N238" s="296" t="s">
        <v>436</v>
      </c>
      <c r="O238" s="296" t="s">
        <v>436</v>
      </c>
      <c r="P238" s="296" t="s">
        <v>436</v>
      </c>
      <c r="Q238" s="296" t="s">
        <v>436</v>
      </c>
      <c r="R238" s="296" t="s">
        <v>436</v>
      </c>
      <c r="S238" s="296" t="s">
        <v>436</v>
      </c>
      <c r="T238" s="296" t="s">
        <v>436</v>
      </c>
      <c r="U238" s="296" t="s">
        <v>436</v>
      </c>
      <c r="V238" s="398"/>
      <c r="W238" s="382"/>
    </row>
    <row r="239" spans="1:23" s="283" customFormat="1" x14ac:dyDescent="0.25">
      <c r="A239" s="418" t="s">
        <v>141</v>
      </c>
      <c r="B239" s="425" t="s">
        <v>209</v>
      </c>
      <c r="C239" s="448" t="s">
        <v>906</v>
      </c>
      <c r="D239" s="408" t="s">
        <v>436</v>
      </c>
      <c r="E239" s="296" t="s">
        <v>436</v>
      </c>
      <c r="F239" s="296" t="s">
        <v>436</v>
      </c>
      <c r="G239" s="585" t="s">
        <v>436</v>
      </c>
      <c r="H239" s="586" t="s">
        <v>436</v>
      </c>
      <c r="I239" s="408" t="s">
        <v>436</v>
      </c>
      <c r="J239" s="296" t="s">
        <v>436</v>
      </c>
      <c r="K239" s="296" t="s">
        <v>436</v>
      </c>
      <c r="L239" s="296" t="s">
        <v>436</v>
      </c>
      <c r="M239" s="296" t="s">
        <v>436</v>
      </c>
      <c r="N239" s="296" t="s">
        <v>436</v>
      </c>
      <c r="O239" s="296" t="s">
        <v>436</v>
      </c>
      <c r="P239" s="296" t="s">
        <v>436</v>
      </c>
      <c r="Q239" s="296" t="s">
        <v>436</v>
      </c>
      <c r="R239" s="296" t="s">
        <v>436</v>
      </c>
      <c r="S239" s="296" t="s">
        <v>436</v>
      </c>
      <c r="T239" s="296" t="s">
        <v>436</v>
      </c>
      <c r="U239" s="296" t="s">
        <v>436</v>
      </c>
      <c r="V239" s="398"/>
      <c r="W239" s="382"/>
    </row>
    <row r="240" spans="1:23" s="283" customFormat="1" x14ac:dyDescent="0.25">
      <c r="A240" s="418" t="s">
        <v>713</v>
      </c>
      <c r="B240" s="438" t="s">
        <v>160</v>
      </c>
      <c r="C240" s="448" t="s">
        <v>906</v>
      </c>
      <c r="D240" s="408" t="s">
        <v>436</v>
      </c>
      <c r="E240" s="296" t="s">
        <v>436</v>
      </c>
      <c r="F240" s="296" t="s">
        <v>436</v>
      </c>
      <c r="G240" s="296"/>
      <c r="H240" s="299">
        <v>1.2173499999999999</v>
      </c>
      <c r="I240" s="408" t="s">
        <v>436</v>
      </c>
      <c r="J240" s="296" t="s">
        <v>436</v>
      </c>
      <c r="K240" s="296" t="s">
        <v>436</v>
      </c>
      <c r="L240" s="296" t="s">
        <v>436</v>
      </c>
      <c r="M240" s="296" t="s">
        <v>436</v>
      </c>
      <c r="N240" s="296" t="s">
        <v>436</v>
      </c>
      <c r="O240" s="296" t="s">
        <v>436</v>
      </c>
      <c r="P240" s="296" t="s">
        <v>436</v>
      </c>
      <c r="Q240" s="296" t="s">
        <v>436</v>
      </c>
      <c r="R240" s="296" t="s">
        <v>436</v>
      </c>
      <c r="S240" s="296" t="s">
        <v>436</v>
      </c>
      <c r="T240" s="296" t="s">
        <v>436</v>
      </c>
      <c r="U240" s="296" t="s">
        <v>436</v>
      </c>
      <c r="V240" s="398"/>
      <c r="W240" s="382"/>
    </row>
    <row r="241" spans="1:23" s="283" customFormat="1" x14ac:dyDescent="0.25">
      <c r="A241" s="418" t="s">
        <v>822</v>
      </c>
      <c r="B241" s="438" t="s">
        <v>129</v>
      </c>
      <c r="C241" s="448" t="s">
        <v>906</v>
      </c>
      <c r="D241" s="408" t="s">
        <v>436</v>
      </c>
      <c r="E241" s="296" t="s">
        <v>436</v>
      </c>
      <c r="F241" s="296" t="s">
        <v>436</v>
      </c>
      <c r="G241" s="585" t="s">
        <v>436</v>
      </c>
      <c r="H241" s="586" t="s">
        <v>436</v>
      </c>
      <c r="I241" s="408" t="s">
        <v>436</v>
      </c>
      <c r="J241" s="296"/>
      <c r="K241" s="296" t="s">
        <v>436</v>
      </c>
      <c r="L241" s="296" t="s">
        <v>436</v>
      </c>
      <c r="M241" s="296" t="s">
        <v>436</v>
      </c>
      <c r="N241" s="296" t="s">
        <v>436</v>
      </c>
      <c r="O241" s="296" t="s">
        <v>436</v>
      </c>
      <c r="P241" s="296" t="s">
        <v>436</v>
      </c>
      <c r="Q241" s="296" t="s">
        <v>436</v>
      </c>
      <c r="R241" s="296" t="s">
        <v>436</v>
      </c>
      <c r="S241" s="296" t="s">
        <v>436</v>
      </c>
      <c r="T241" s="296" t="s">
        <v>436</v>
      </c>
      <c r="U241" s="296" t="s">
        <v>436</v>
      </c>
      <c r="V241" s="398"/>
      <c r="W241" s="382"/>
    </row>
    <row r="242" spans="1:23" s="283" customFormat="1" x14ac:dyDescent="0.2">
      <c r="A242" s="437" t="s">
        <v>714</v>
      </c>
      <c r="B242" s="562" t="s">
        <v>116</v>
      </c>
      <c r="C242" s="526" t="s">
        <v>906</v>
      </c>
      <c r="D242" s="524">
        <v>122.40000000000009</v>
      </c>
      <c r="E242" s="348">
        <v>101.04000000000042</v>
      </c>
      <c r="F242" s="574">
        <v>95.11</v>
      </c>
      <c r="G242" s="345">
        <v>224.38839800000005</v>
      </c>
      <c r="H242" s="345">
        <v>207.42311000000018</v>
      </c>
      <c r="I242" s="592">
        <v>186.55521807999958</v>
      </c>
      <c r="J242" s="592">
        <v>143.03364599999941</v>
      </c>
      <c r="K242" s="345"/>
      <c r="L242" s="345">
        <v>170.42028061680003</v>
      </c>
      <c r="M242" s="345">
        <v>-4.26</v>
      </c>
      <c r="N242" s="345">
        <v>-4.26</v>
      </c>
      <c r="O242" s="345">
        <v>177.52387364315246</v>
      </c>
      <c r="P242" s="345"/>
      <c r="Q242" s="345"/>
      <c r="R242" s="345">
        <v>184.92023050659191</v>
      </c>
      <c r="S242" s="345"/>
      <c r="T242" s="345"/>
      <c r="U242" s="345">
        <v>850.91676948655004</v>
      </c>
      <c r="V242" s="346"/>
      <c r="W242" s="381"/>
    </row>
    <row r="243" spans="1:23" s="283" customFormat="1" ht="25.5" x14ac:dyDescent="0.2">
      <c r="A243" s="437" t="s">
        <v>715</v>
      </c>
      <c r="B243" s="444" t="s">
        <v>130</v>
      </c>
      <c r="C243" s="526" t="s">
        <v>906</v>
      </c>
      <c r="D243" s="524">
        <v>-124.08</v>
      </c>
      <c r="E243" s="348">
        <v>-135.19</v>
      </c>
      <c r="F243" s="574">
        <v>-137.04</v>
      </c>
      <c r="G243" s="345">
        <v>-232.26920000000001</v>
      </c>
      <c r="H243" s="345">
        <v>-258.48147000000006</v>
      </c>
      <c r="I243" s="592">
        <v>-192.27860894207964</v>
      </c>
      <c r="J243" s="345">
        <v>-244.94200000000001</v>
      </c>
      <c r="K243" s="345"/>
      <c r="L243" s="345">
        <v>-173.88873271679984</v>
      </c>
      <c r="M243" s="345">
        <v>-1.5</v>
      </c>
      <c r="N243" s="345">
        <v>-1.5</v>
      </c>
      <c r="O243" s="345">
        <v>-183.93947078515302</v>
      </c>
      <c r="P243" s="345"/>
      <c r="Q243" s="345"/>
      <c r="R243" s="345">
        <v>-194.4920755914317</v>
      </c>
      <c r="S243" s="345"/>
      <c r="T243" s="345"/>
      <c r="U243" s="345">
        <v>-877.20773381338483</v>
      </c>
      <c r="V243" s="344"/>
      <c r="W243" s="381"/>
    </row>
    <row r="244" spans="1:23" s="283" customFormat="1" x14ac:dyDescent="0.25">
      <c r="A244" s="418" t="s">
        <v>824</v>
      </c>
      <c r="B244" s="438" t="s">
        <v>131</v>
      </c>
      <c r="C244" s="448" t="s">
        <v>906</v>
      </c>
      <c r="D244" s="408" t="s">
        <v>436</v>
      </c>
      <c r="E244" s="296" t="s">
        <v>436</v>
      </c>
      <c r="F244" s="296" t="s">
        <v>436</v>
      </c>
      <c r="G244" s="585" t="s">
        <v>436</v>
      </c>
      <c r="H244" s="586" t="s">
        <v>436</v>
      </c>
      <c r="I244" s="408" t="s">
        <v>436</v>
      </c>
      <c r="J244" s="296" t="s">
        <v>436</v>
      </c>
      <c r="K244" s="296" t="s">
        <v>436</v>
      </c>
      <c r="L244" s="296" t="s">
        <v>436</v>
      </c>
      <c r="M244" s="296" t="s">
        <v>436</v>
      </c>
      <c r="N244" s="296" t="s">
        <v>436</v>
      </c>
      <c r="O244" s="296" t="s">
        <v>436</v>
      </c>
      <c r="P244" s="296" t="s">
        <v>436</v>
      </c>
      <c r="Q244" s="296" t="s">
        <v>436</v>
      </c>
      <c r="R244" s="296" t="s">
        <v>436</v>
      </c>
      <c r="S244" s="296" t="s">
        <v>436</v>
      </c>
      <c r="T244" s="296" t="s">
        <v>436</v>
      </c>
      <c r="U244" s="296" t="s">
        <v>436</v>
      </c>
      <c r="V244" s="323"/>
      <c r="W244" s="379"/>
    </row>
    <row r="245" spans="1:23" s="283" customFormat="1" x14ac:dyDescent="0.25">
      <c r="A245" s="418" t="s">
        <v>825</v>
      </c>
      <c r="B245" s="438" t="s">
        <v>197</v>
      </c>
      <c r="C245" s="448" t="s">
        <v>906</v>
      </c>
      <c r="D245" s="408" t="s">
        <v>436</v>
      </c>
      <c r="E245" s="296" t="s">
        <v>436</v>
      </c>
      <c r="F245" s="296" t="s">
        <v>436</v>
      </c>
      <c r="G245" s="585" t="s">
        <v>436</v>
      </c>
      <c r="H245" s="586" t="s">
        <v>436</v>
      </c>
      <c r="I245" s="408" t="s">
        <v>436</v>
      </c>
      <c r="J245" s="296" t="s">
        <v>436</v>
      </c>
      <c r="K245" s="296" t="s">
        <v>436</v>
      </c>
      <c r="L245" s="296" t="s">
        <v>436</v>
      </c>
      <c r="M245" s="296" t="s">
        <v>436</v>
      </c>
      <c r="N245" s="296" t="s">
        <v>436</v>
      </c>
      <c r="O245" s="296" t="s">
        <v>436</v>
      </c>
      <c r="P245" s="296" t="s">
        <v>436</v>
      </c>
      <c r="Q245" s="296" t="s">
        <v>436</v>
      </c>
      <c r="R245" s="296" t="s">
        <v>436</v>
      </c>
      <c r="S245" s="296" t="s">
        <v>436</v>
      </c>
      <c r="T245" s="296" t="s">
        <v>436</v>
      </c>
      <c r="U245" s="296" t="s">
        <v>436</v>
      </c>
      <c r="V245" s="323"/>
      <c r="W245" s="379"/>
    </row>
    <row r="246" spans="1:23" s="283" customFormat="1" x14ac:dyDescent="0.25">
      <c r="A246" s="437" t="s">
        <v>716</v>
      </c>
      <c r="B246" s="444" t="s">
        <v>132</v>
      </c>
      <c r="C246" s="526" t="s">
        <v>906</v>
      </c>
      <c r="D246" s="644">
        <v>1.4199999999999591</v>
      </c>
      <c r="E246" s="345">
        <v>32.779999999999973</v>
      </c>
      <c r="F246" s="574">
        <v>21.67</v>
      </c>
      <c r="G246" s="345">
        <v>17.04000000000002</v>
      </c>
      <c r="H246" s="592">
        <v>67.545070000000123</v>
      </c>
      <c r="I246" s="643">
        <v>2.0799999999999841</v>
      </c>
      <c r="J246" s="643">
        <v>82.445999999999998</v>
      </c>
      <c r="K246" s="346"/>
      <c r="L246" s="346">
        <v>2.0799999999999841</v>
      </c>
      <c r="M246" s="346">
        <v>0</v>
      </c>
      <c r="N246" s="346">
        <v>0</v>
      </c>
      <c r="O246" s="346">
        <v>2.0799999999999841</v>
      </c>
      <c r="P246" s="346"/>
      <c r="Q246" s="346"/>
      <c r="R246" s="346">
        <v>2.0799999999999841</v>
      </c>
      <c r="S246" s="346"/>
      <c r="T246" s="346"/>
      <c r="U246" s="346">
        <v>25.3599999999999</v>
      </c>
      <c r="V246" s="346"/>
      <c r="W246" s="381"/>
    </row>
    <row r="247" spans="1:23" s="283" customFormat="1" x14ac:dyDescent="0.25">
      <c r="A247" s="418" t="s">
        <v>986</v>
      </c>
      <c r="B247" s="438" t="s">
        <v>1024</v>
      </c>
      <c r="C247" s="448" t="s">
        <v>906</v>
      </c>
      <c r="D247" s="408" t="s">
        <v>436</v>
      </c>
      <c r="E247" s="296" t="s">
        <v>436</v>
      </c>
      <c r="F247" s="296">
        <v>19.399999999999999</v>
      </c>
      <c r="G247" s="296">
        <v>15</v>
      </c>
      <c r="H247" s="296">
        <v>63.2</v>
      </c>
      <c r="I247" s="408">
        <v>0</v>
      </c>
      <c r="J247" s="296">
        <v>70</v>
      </c>
      <c r="K247" s="296" t="s">
        <v>436</v>
      </c>
      <c r="L247" s="296" t="s">
        <v>436</v>
      </c>
      <c r="M247" s="296" t="s">
        <v>436</v>
      </c>
      <c r="N247" s="296" t="s">
        <v>436</v>
      </c>
      <c r="O247" s="296" t="s">
        <v>436</v>
      </c>
      <c r="P247" s="296" t="s">
        <v>436</v>
      </c>
      <c r="Q247" s="296" t="s">
        <v>436</v>
      </c>
      <c r="R247" s="296" t="s">
        <v>436</v>
      </c>
      <c r="S247" s="296" t="s">
        <v>436</v>
      </c>
      <c r="T247" s="296" t="s">
        <v>436</v>
      </c>
      <c r="U247" s="296" t="s">
        <v>436</v>
      </c>
      <c r="V247" s="323"/>
      <c r="W247" s="379"/>
    </row>
    <row r="248" spans="1:23" s="283" customFormat="1" x14ac:dyDescent="0.25">
      <c r="A248" s="418" t="s">
        <v>987</v>
      </c>
      <c r="B248" s="438" t="s">
        <v>985</v>
      </c>
      <c r="C248" s="448" t="s">
        <v>906</v>
      </c>
      <c r="D248" s="408" t="s">
        <v>436</v>
      </c>
      <c r="E248" s="296" t="s">
        <v>436</v>
      </c>
      <c r="F248" s="296" t="s">
        <v>436</v>
      </c>
      <c r="G248" s="585" t="s">
        <v>436</v>
      </c>
      <c r="H248" s="586" t="s">
        <v>436</v>
      </c>
      <c r="I248" s="408" t="s">
        <v>436</v>
      </c>
      <c r="J248" s="296" t="s">
        <v>436</v>
      </c>
      <c r="K248" s="296" t="s">
        <v>436</v>
      </c>
      <c r="L248" s="296" t="s">
        <v>436</v>
      </c>
      <c r="M248" s="296" t="s">
        <v>436</v>
      </c>
      <c r="N248" s="296" t="s">
        <v>436</v>
      </c>
      <c r="O248" s="296" t="s">
        <v>436</v>
      </c>
      <c r="P248" s="296" t="s">
        <v>436</v>
      </c>
      <c r="Q248" s="296" t="s">
        <v>436</v>
      </c>
      <c r="R248" s="296" t="s">
        <v>436</v>
      </c>
      <c r="S248" s="296" t="s">
        <v>436</v>
      </c>
      <c r="T248" s="296" t="s">
        <v>436</v>
      </c>
      <c r="U248" s="296" t="s">
        <v>436</v>
      </c>
      <c r="V248" s="323"/>
      <c r="W248" s="379"/>
    </row>
    <row r="249" spans="1:23" s="283" customFormat="1" x14ac:dyDescent="0.25">
      <c r="A249" s="645" t="s">
        <v>717</v>
      </c>
      <c r="B249" s="646" t="s">
        <v>216</v>
      </c>
      <c r="C249" s="647" t="s">
        <v>906</v>
      </c>
      <c r="D249" s="648"/>
      <c r="E249" s="649"/>
      <c r="F249" s="649"/>
      <c r="G249" s="649"/>
      <c r="H249" s="649"/>
      <c r="I249" s="650"/>
      <c r="J249" s="649"/>
      <c r="K249" s="649"/>
      <c r="L249" s="649"/>
      <c r="M249" s="649"/>
      <c r="N249" s="649"/>
      <c r="O249" s="649"/>
      <c r="P249" s="649"/>
      <c r="Q249" s="649"/>
      <c r="R249" s="649"/>
      <c r="S249" s="649"/>
      <c r="T249" s="649"/>
      <c r="U249" s="649"/>
      <c r="V249" s="564"/>
      <c r="W249" s="565"/>
    </row>
    <row r="250" spans="1:23" s="283" customFormat="1" x14ac:dyDescent="0.25">
      <c r="A250" s="645" t="s">
        <v>718</v>
      </c>
      <c r="B250" s="646" t="s">
        <v>117</v>
      </c>
      <c r="C250" s="647" t="s">
        <v>906</v>
      </c>
      <c r="D250" s="651">
        <v>-0.25999999999994827</v>
      </c>
      <c r="E250" s="652">
        <v>-1.3699999999996066</v>
      </c>
      <c r="F250" s="652">
        <v>-20.260000000000002</v>
      </c>
      <c r="G250" s="652">
        <v>9.1591980000000603</v>
      </c>
      <c r="H250" s="652">
        <v>16.486710000000244</v>
      </c>
      <c r="I250" s="630">
        <v>-3.6433908620800821</v>
      </c>
      <c r="J250" s="630">
        <v>11.254656000000182</v>
      </c>
      <c r="K250" s="652"/>
      <c r="L250" s="652">
        <v>-1.3884520999998244</v>
      </c>
      <c r="M250" s="652"/>
      <c r="N250" s="652"/>
      <c r="O250" s="652">
        <v>-4.3355971420005801</v>
      </c>
      <c r="P250" s="652"/>
      <c r="Q250" s="652"/>
      <c r="R250" s="652">
        <v>-7.4918450848398095</v>
      </c>
      <c r="S250" s="652"/>
      <c r="T250" s="652"/>
      <c r="U250" s="652">
        <v>-0.93096432683489638</v>
      </c>
      <c r="V250" s="566"/>
      <c r="W250" s="567"/>
    </row>
    <row r="251" spans="1:23" s="283" customFormat="1" x14ac:dyDescent="0.25">
      <c r="A251" s="645" t="s">
        <v>719</v>
      </c>
      <c r="B251" s="646" t="s">
        <v>152</v>
      </c>
      <c r="C251" s="647" t="s">
        <v>906</v>
      </c>
      <c r="D251" s="648">
        <v>34.69</v>
      </c>
      <c r="E251" s="649">
        <v>34.43</v>
      </c>
      <c r="F251" s="649">
        <v>33.06</v>
      </c>
      <c r="G251" s="653">
        <v>23.26</v>
      </c>
      <c r="H251" s="649">
        <v>23.26</v>
      </c>
      <c r="I251" s="653">
        <v>32.419198000000065</v>
      </c>
      <c r="J251" s="653">
        <v>39.75</v>
      </c>
      <c r="K251" s="670"/>
      <c r="L251" s="653">
        <v>25.084930000000856</v>
      </c>
      <c r="M251" s="649"/>
      <c r="N251" s="649"/>
      <c r="O251" s="653">
        <v>23.696477900001032</v>
      </c>
      <c r="P251" s="653"/>
      <c r="Q251" s="653"/>
      <c r="R251" s="653">
        <v>19.360880758000452</v>
      </c>
      <c r="S251" s="649"/>
      <c r="T251" s="649"/>
      <c r="U251" s="649"/>
      <c r="V251" s="564"/>
      <c r="W251" s="565"/>
    </row>
    <row r="252" spans="1:23" s="283" customFormat="1" ht="16.5" thickBot="1" x14ac:dyDescent="0.3">
      <c r="A252" s="654" t="s">
        <v>720</v>
      </c>
      <c r="B252" s="655" t="s">
        <v>153</v>
      </c>
      <c r="C252" s="656" t="s">
        <v>906</v>
      </c>
      <c r="D252" s="657">
        <v>34.43</v>
      </c>
      <c r="E252" s="658">
        <v>33.060000000000393</v>
      </c>
      <c r="F252" s="658">
        <v>12.8</v>
      </c>
      <c r="G252" s="658">
        <v>32.419198000000065</v>
      </c>
      <c r="H252" s="659">
        <v>39.746710000000249</v>
      </c>
      <c r="I252" s="658">
        <v>28.775807137919983</v>
      </c>
      <c r="J252" s="658">
        <v>20.28</v>
      </c>
      <c r="K252" s="660"/>
      <c r="L252" s="658">
        <v>23.696477900001032</v>
      </c>
      <c r="M252" s="658"/>
      <c r="N252" s="658"/>
      <c r="O252" s="658">
        <v>19.360880758000452</v>
      </c>
      <c r="P252" s="658"/>
      <c r="Q252" s="658"/>
      <c r="R252" s="658">
        <v>11.869035673160642</v>
      </c>
      <c r="S252" s="660"/>
      <c r="T252" s="660"/>
      <c r="U252" s="660"/>
      <c r="V252" s="568"/>
      <c r="W252" s="569"/>
    </row>
    <row r="253" spans="1:23" s="283" customFormat="1" x14ac:dyDescent="0.25">
      <c r="A253" s="661" t="s">
        <v>723</v>
      </c>
      <c r="B253" s="662" t="s">
        <v>1025</v>
      </c>
      <c r="C253" s="663" t="s">
        <v>436</v>
      </c>
      <c r="D253" s="664"/>
      <c r="E253" s="665"/>
      <c r="F253" s="665"/>
      <c r="G253" s="665"/>
      <c r="H253" s="665"/>
      <c r="I253" s="665"/>
      <c r="J253" s="665"/>
      <c r="K253" s="665"/>
      <c r="L253" s="665"/>
      <c r="M253" s="665"/>
      <c r="N253" s="665"/>
      <c r="O253" s="665"/>
      <c r="P253" s="665"/>
      <c r="Q253" s="665"/>
      <c r="R253" s="665"/>
      <c r="S253" s="665"/>
      <c r="T253" s="665"/>
      <c r="U253" s="665"/>
      <c r="V253" s="570"/>
      <c r="W253" s="571"/>
    </row>
    <row r="254" spans="1:23" s="283" customFormat="1" x14ac:dyDescent="0.25">
      <c r="A254" s="365" t="s">
        <v>724</v>
      </c>
      <c r="B254" s="289" t="s">
        <v>81</v>
      </c>
      <c r="C254" s="266" t="s">
        <v>906</v>
      </c>
      <c r="D254" s="278">
        <v>102.39</v>
      </c>
      <c r="E254" s="302">
        <v>27.93</v>
      </c>
      <c r="F254" s="302">
        <v>104.41</v>
      </c>
      <c r="G254" s="302" t="s">
        <v>436</v>
      </c>
      <c r="H254" s="302">
        <v>149.9</v>
      </c>
      <c r="I254" s="302"/>
      <c r="J254" s="302"/>
      <c r="K254" s="302"/>
      <c r="L254" s="302"/>
      <c r="M254" s="302"/>
      <c r="N254" s="302"/>
      <c r="O254" s="302"/>
      <c r="P254" s="302"/>
      <c r="Q254" s="302"/>
      <c r="R254" s="302"/>
      <c r="S254" s="302"/>
      <c r="T254" s="302"/>
      <c r="U254" s="302"/>
      <c r="V254" s="323"/>
      <c r="W254" s="382"/>
    </row>
    <row r="255" spans="1:23" s="283" customFormat="1" x14ac:dyDescent="0.25">
      <c r="A255" s="365" t="s">
        <v>826</v>
      </c>
      <c r="B255" s="288" t="s">
        <v>82</v>
      </c>
      <c r="C255" s="266" t="s">
        <v>906</v>
      </c>
      <c r="D255" s="302" t="s">
        <v>436</v>
      </c>
      <c r="E255" s="302" t="s">
        <v>436</v>
      </c>
      <c r="F255" s="302" t="s">
        <v>436</v>
      </c>
      <c r="G255" s="302" t="s">
        <v>436</v>
      </c>
      <c r="H255" s="302" t="s">
        <v>436</v>
      </c>
      <c r="I255" s="302" t="s">
        <v>436</v>
      </c>
      <c r="J255" s="302" t="s">
        <v>436</v>
      </c>
      <c r="K255" s="302" t="s">
        <v>436</v>
      </c>
      <c r="L255" s="302" t="s">
        <v>436</v>
      </c>
      <c r="M255" s="302" t="s">
        <v>436</v>
      </c>
      <c r="N255" s="302" t="s">
        <v>436</v>
      </c>
      <c r="O255" s="302" t="s">
        <v>436</v>
      </c>
      <c r="P255" s="302" t="s">
        <v>436</v>
      </c>
      <c r="Q255" s="302" t="s">
        <v>436</v>
      </c>
      <c r="R255" s="302" t="s">
        <v>436</v>
      </c>
      <c r="S255" s="302" t="s">
        <v>436</v>
      </c>
      <c r="T255" s="302" t="s">
        <v>436</v>
      </c>
      <c r="U255" s="302" t="s">
        <v>436</v>
      </c>
      <c r="V255" s="323"/>
      <c r="W255" s="382"/>
    </row>
    <row r="256" spans="1:23" s="283" customFormat="1" x14ac:dyDescent="0.25">
      <c r="A256" s="365" t="s">
        <v>827</v>
      </c>
      <c r="B256" s="290" t="s">
        <v>210</v>
      </c>
      <c r="C256" s="266" t="s">
        <v>906</v>
      </c>
      <c r="D256" s="302" t="s">
        <v>436</v>
      </c>
      <c r="E256" s="302" t="s">
        <v>436</v>
      </c>
      <c r="F256" s="302" t="s">
        <v>436</v>
      </c>
      <c r="G256" s="302" t="s">
        <v>436</v>
      </c>
      <c r="H256" s="302" t="s">
        <v>436</v>
      </c>
      <c r="I256" s="302" t="s">
        <v>436</v>
      </c>
      <c r="J256" s="302" t="s">
        <v>436</v>
      </c>
      <c r="K256" s="302" t="s">
        <v>436</v>
      </c>
      <c r="L256" s="302" t="s">
        <v>436</v>
      </c>
      <c r="M256" s="302" t="s">
        <v>436</v>
      </c>
      <c r="N256" s="302" t="s">
        <v>436</v>
      </c>
      <c r="O256" s="302" t="s">
        <v>436</v>
      </c>
      <c r="P256" s="302" t="s">
        <v>436</v>
      </c>
      <c r="Q256" s="302" t="s">
        <v>436</v>
      </c>
      <c r="R256" s="302" t="s">
        <v>436</v>
      </c>
      <c r="S256" s="302" t="s">
        <v>436</v>
      </c>
      <c r="T256" s="302" t="s">
        <v>436</v>
      </c>
      <c r="U256" s="302" t="s">
        <v>436</v>
      </c>
      <c r="V256" s="323"/>
      <c r="W256" s="382"/>
    </row>
    <row r="257" spans="1:23" s="283" customFormat="1" ht="25.5" x14ac:dyDescent="0.25">
      <c r="A257" s="365" t="s">
        <v>1052</v>
      </c>
      <c r="B257" s="290" t="s">
        <v>1063</v>
      </c>
      <c r="C257" s="266" t="s">
        <v>906</v>
      </c>
      <c r="D257" s="302" t="s">
        <v>436</v>
      </c>
      <c r="E257" s="302" t="s">
        <v>436</v>
      </c>
      <c r="F257" s="302" t="s">
        <v>436</v>
      </c>
      <c r="G257" s="302" t="s">
        <v>436</v>
      </c>
      <c r="H257" s="302" t="s">
        <v>436</v>
      </c>
      <c r="I257" s="302" t="s">
        <v>436</v>
      </c>
      <c r="J257" s="302" t="s">
        <v>436</v>
      </c>
      <c r="K257" s="302" t="s">
        <v>436</v>
      </c>
      <c r="L257" s="302" t="s">
        <v>436</v>
      </c>
      <c r="M257" s="302" t="s">
        <v>436</v>
      </c>
      <c r="N257" s="302" t="s">
        <v>436</v>
      </c>
      <c r="O257" s="302" t="s">
        <v>436</v>
      </c>
      <c r="P257" s="302" t="s">
        <v>436</v>
      </c>
      <c r="Q257" s="302" t="s">
        <v>436</v>
      </c>
      <c r="R257" s="302" t="s">
        <v>436</v>
      </c>
      <c r="S257" s="302" t="s">
        <v>436</v>
      </c>
      <c r="T257" s="302" t="s">
        <v>436</v>
      </c>
      <c r="U257" s="302" t="s">
        <v>436</v>
      </c>
      <c r="V257" s="323"/>
      <c r="W257" s="382"/>
    </row>
    <row r="258" spans="1:23" s="283" customFormat="1" x14ac:dyDescent="0.25">
      <c r="A258" s="365" t="s">
        <v>1053</v>
      </c>
      <c r="B258" s="291" t="s">
        <v>210</v>
      </c>
      <c r="C258" s="266" t="s">
        <v>906</v>
      </c>
      <c r="D258" s="302" t="s">
        <v>436</v>
      </c>
      <c r="E258" s="302" t="s">
        <v>436</v>
      </c>
      <c r="F258" s="302" t="s">
        <v>436</v>
      </c>
      <c r="G258" s="302" t="s">
        <v>436</v>
      </c>
      <c r="H258" s="302" t="s">
        <v>436</v>
      </c>
      <c r="I258" s="302" t="s">
        <v>436</v>
      </c>
      <c r="J258" s="302" t="s">
        <v>436</v>
      </c>
      <c r="K258" s="302" t="s">
        <v>436</v>
      </c>
      <c r="L258" s="302" t="s">
        <v>436</v>
      </c>
      <c r="M258" s="302" t="s">
        <v>436</v>
      </c>
      <c r="N258" s="302" t="s">
        <v>436</v>
      </c>
      <c r="O258" s="302" t="s">
        <v>436</v>
      </c>
      <c r="P258" s="302" t="s">
        <v>436</v>
      </c>
      <c r="Q258" s="302" t="s">
        <v>436</v>
      </c>
      <c r="R258" s="302" t="s">
        <v>436</v>
      </c>
      <c r="S258" s="302" t="s">
        <v>436</v>
      </c>
      <c r="T258" s="302" t="s">
        <v>436</v>
      </c>
      <c r="U258" s="302" t="s">
        <v>436</v>
      </c>
      <c r="V258" s="323"/>
      <c r="W258" s="382"/>
    </row>
    <row r="259" spans="1:23" s="283" customFormat="1" ht="25.5" x14ac:dyDescent="0.25">
      <c r="A259" s="365" t="s">
        <v>1054</v>
      </c>
      <c r="B259" s="290" t="s">
        <v>1060</v>
      </c>
      <c r="C259" s="266" t="s">
        <v>906</v>
      </c>
      <c r="D259" s="302" t="s">
        <v>436</v>
      </c>
      <c r="E259" s="302" t="s">
        <v>436</v>
      </c>
      <c r="F259" s="302" t="s">
        <v>436</v>
      </c>
      <c r="G259" s="302" t="s">
        <v>436</v>
      </c>
      <c r="H259" s="302" t="s">
        <v>436</v>
      </c>
      <c r="I259" s="302" t="s">
        <v>436</v>
      </c>
      <c r="J259" s="302" t="s">
        <v>436</v>
      </c>
      <c r="K259" s="302" t="s">
        <v>436</v>
      </c>
      <c r="L259" s="302" t="s">
        <v>436</v>
      </c>
      <c r="M259" s="302" t="s">
        <v>436</v>
      </c>
      <c r="N259" s="302" t="s">
        <v>436</v>
      </c>
      <c r="O259" s="302" t="s">
        <v>436</v>
      </c>
      <c r="P259" s="302" t="s">
        <v>436</v>
      </c>
      <c r="Q259" s="302" t="s">
        <v>436</v>
      </c>
      <c r="R259" s="302" t="s">
        <v>436</v>
      </c>
      <c r="S259" s="302" t="s">
        <v>436</v>
      </c>
      <c r="T259" s="302" t="s">
        <v>436</v>
      </c>
      <c r="U259" s="302" t="s">
        <v>436</v>
      </c>
      <c r="V259" s="323"/>
      <c r="W259" s="382"/>
    </row>
    <row r="260" spans="1:23" s="283" customFormat="1" x14ac:dyDescent="0.25">
      <c r="A260" s="365" t="s">
        <v>1055</v>
      </c>
      <c r="B260" s="291" t="s">
        <v>210</v>
      </c>
      <c r="C260" s="266" t="s">
        <v>906</v>
      </c>
      <c r="D260" s="302" t="s">
        <v>436</v>
      </c>
      <c r="E260" s="302" t="s">
        <v>436</v>
      </c>
      <c r="F260" s="302" t="s">
        <v>436</v>
      </c>
      <c r="G260" s="302" t="s">
        <v>436</v>
      </c>
      <c r="H260" s="302" t="s">
        <v>436</v>
      </c>
      <c r="I260" s="302" t="s">
        <v>436</v>
      </c>
      <c r="J260" s="302" t="s">
        <v>436</v>
      </c>
      <c r="K260" s="302" t="s">
        <v>436</v>
      </c>
      <c r="L260" s="302" t="s">
        <v>436</v>
      </c>
      <c r="M260" s="302" t="s">
        <v>436</v>
      </c>
      <c r="N260" s="302" t="s">
        <v>436</v>
      </c>
      <c r="O260" s="302" t="s">
        <v>436</v>
      </c>
      <c r="P260" s="302" t="s">
        <v>436</v>
      </c>
      <c r="Q260" s="302" t="s">
        <v>436</v>
      </c>
      <c r="R260" s="302" t="s">
        <v>436</v>
      </c>
      <c r="S260" s="302" t="s">
        <v>436</v>
      </c>
      <c r="T260" s="302" t="s">
        <v>436</v>
      </c>
      <c r="U260" s="302" t="s">
        <v>436</v>
      </c>
      <c r="V260" s="323"/>
      <c r="W260" s="382"/>
    </row>
    <row r="261" spans="1:23" s="283" customFormat="1" ht="25.5" x14ac:dyDescent="0.25">
      <c r="A261" s="365" t="s">
        <v>37</v>
      </c>
      <c r="B261" s="290" t="s">
        <v>1045</v>
      </c>
      <c r="C261" s="266" t="s">
        <v>906</v>
      </c>
      <c r="D261" s="302" t="s">
        <v>436</v>
      </c>
      <c r="E261" s="302" t="s">
        <v>436</v>
      </c>
      <c r="F261" s="302" t="s">
        <v>436</v>
      </c>
      <c r="G261" s="302" t="s">
        <v>436</v>
      </c>
      <c r="H261" s="302" t="s">
        <v>436</v>
      </c>
      <c r="I261" s="302" t="s">
        <v>436</v>
      </c>
      <c r="J261" s="302" t="s">
        <v>436</v>
      </c>
      <c r="K261" s="302" t="s">
        <v>436</v>
      </c>
      <c r="L261" s="302" t="s">
        <v>436</v>
      </c>
      <c r="M261" s="302" t="s">
        <v>436</v>
      </c>
      <c r="N261" s="302" t="s">
        <v>436</v>
      </c>
      <c r="O261" s="302" t="s">
        <v>436</v>
      </c>
      <c r="P261" s="302" t="s">
        <v>436</v>
      </c>
      <c r="Q261" s="302" t="s">
        <v>436</v>
      </c>
      <c r="R261" s="302" t="s">
        <v>436</v>
      </c>
      <c r="S261" s="302" t="s">
        <v>436</v>
      </c>
      <c r="T261" s="302" t="s">
        <v>436</v>
      </c>
      <c r="U261" s="302" t="s">
        <v>436</v>
      </c>
      <c r="V261" s="323"/>
      <c r="W261" s="382"/>
    </row>
    <row r="262" spans="1:23" s="283" customFormat="1" x14ac:dyDescent="0.25">
      <c r="A262" s="365" t="s">
        <v>38</v>
      </c>
      <c r="B262" s="291" t="s">
        <v>210</v>
      </c>
      <c r="C262" s="266" t="s">
        <v>906</v>
      </c>
      <c r="D262" s="302" t="s">
        <v>436</v>
      </c>
      <c r="E262" s="302" t="s">
        <v>436</v>
      </c>
      <c r="F262" s="302" t="s">
        <v>436</v>
      </c>
      <c r="G262" s="302" t="s">
        <v>436</v>
      </c>
      <c r="H262" s="302" t="s">
        <v>436</v>
      </c>
      <c r="I262" s="302" t="s">
        <v>436</v>
      </c>
      <c r="J262" s="302" t="s">
        <v>436</v>
      </c>
      <c r="K262" s="302" t="s">
        <v>436</v>
      </c>
      <c r="L262" s="302" t="s">
        <v>436</v>
      </c>
      <c r="M262" s="302" t="s">
        <v>436</v>
      </c>
      <c r="N262" s="302" t="s">
        <v>436</v>
      </c>
      <c r="O262" s="302" t="s">
        <v>436</v>
      </c>
      <c r="P262" s="302" t="s">
        <v>436</v>
      </c>
      <c r="Q262" s="302" t="s">
        <v>436</v>
      </c>
      <c r="R262" s="302" t="s">
        <v>436</v>
      </c>
      <c r="S262" s="302" t="s">
        <v>436</v>
      </c>
      <c r="T262" s="302" t="s">
        <v>436</v>
      </c>
      <c r="U262" s="302" t="s">
        <v>436</v>
      </c>
      <c r="V262" s="323"/>
      <c r="W262" s="382"/>
    </row>
    <row r="263" spans="1:23" s="283" customFormat="1" x14ac:dyDescent="0.25">
      <c r="A263" s="365" t="s">
        <v>828</v>
      </c>
      <c r="B263" s="288" t="s">
        <v>107</v>
      </c>
      <c r="C263" s="266" t="s">
        <v>906</v>
      </c>
      <c r="D263" s="302" t="s">
        <v>436</v>
      </c>
      <c r="E263" s="302" t="s">
        <v>436</v>
      </c>
      <c r="F263" s="302" t="s">
        <v>436</v>
      </c>
      <c r="G263" s="302" t="s">
        <v>436</v>
      </c>
      <c r="H263" s="302" t="s">
        <v>436</v>
      </c>
      <c r="I263" s="302" t="s">
        <v>436</v>
      </c>
      <c r="J263" s="302" t="s">
        <v>436</v>
      </c>
      <c r="K263" s="302" t="s">
        <v>436</v>
      </c>
      <c r="L263" s="302" t="s">
        <v>436</v>
      </c>
      <c r="M263" s="302" t="s">
        <v>436</v>
      </c>
      <c r="N263" s="302" t="s">
        <v>436</v>
      </c>
      <c r="O263" s="302" t="s">
        <v>436</v>
      </c>
      <c r="P263" s="302" t="s">
        <v>436</v>
      </c>
      <c r="Q263" s="302" t="s">
        <v>436</v>
      </c>
      <c r="R263" s="302" t="s">
        <v>436</v>
      </c>
      <c r="S263" s="302" t="s">
        <v>436</v>
      </c>
      <c r="T263" s="302" t="s">
        <v>436</v>
      </c>
      <c r="U263" s="302" t="s">
        <v>436</v>
      </c>
      <c r="V263" s="323"/>
      <c r="W263" s="382"/>
    </row>
    <row r="264" spans="1:23" s="283" customFormat="1" x14ac:dyDescent="0.25">
      <c r="A264" s="365" t="s">
        <v>829</v>
      </c>
      <c r="B264" s="290" t="s">
        <v>210</v>
      </c>
      <c r="C264" s="266" t="s">
        <v>906</v>
      </c>
      <c r="D264" s="302" t="s">
        <v>436</v>
      </c>
      <c r="E264" s="302" t="s">
        <v>436</v>
      </c>
      <c r="F264" s="302" t="s">
        <v>436</v>
      </c>
      <c r="G264" s="302" t="s">
        <v>436</v>
      </c>
      <c r="H264" s="302" t="s">
        <v>436</v>
      </c>
      <c r="I264" s="302" t="s">
        <v>436</v>
      </c>
      <c r="J264" s="302" t="s">
        <v>436</v>
      </c>
      <c r="K264" s="302" t="s">
        <v>436</v>
      </c>
      <c r="L264" s="302" t="s">
        <v>436</v>
      </c>
      <c r="M264" s="302" t="s">
        <v>436</v>
      </c>
      <c r="N264" s="302" t="s">
        <v>436</v>
      </c>
      <c r="O264" s="302" t="s">
        <v>436</v>
      </c>
      <c r="P264" s="302" t="s">
        <v>436</v>
      </c>
      <c r="Q264" s="302" t="s">
        <v>436</v>
      </c>
      <c r="R264" s="302" t="s">
        <v>436</v>
      </c>
      <c r="S264" s="302" t="s">
        <v>436</v>
      </c>
      <c r="T264" s="302" t="s">
        <v>436</v>
      </c>
      <c r="U264" s="302" t="s">
        <v>436</v>
      </c>
      <c r="V264" s="323"/>
      <c r="W264" s="382"/>
    </row>
    <row r="265" spans="1:23" s="283" customFormat="1" x14ac:dyDescent="0.25">
      <c r="A265" s="365" t="s">
        <v>935</v>
      </c>
      <c r="B265" s="287" t="s">
        <v>903</v>
      </c>
      <c r="C265" s="266" t="s">
        <v>906</v>
      </c>
      <c r="D265" s="278">
        <v>100.29</v>
      </c>
      <c r="E265" s="302">
        <v>13.39</v>
      </c>
      <c r="F265" s="302">
        <v>18.91</v>
      </c>
      <c r="G265" s="302" t="s">
        <v>436</v>
      </c>
      <c r="H265" s="303">
        <v>100.61499999999999</v>
      </c>
      <c r="I265" s="302" t="s">
        <v>436</v>
      </c>
      <c r="J265" s="302" t="s">
        <v>436</v>
      </c>
      <c r="K265" s="302" t="s">
        <v>436</v>
      </c>
      <c r="L265" s="302" t="s">
        <v>436</v>
      </c>
      <c r="M265" s="302" t="s">
        <v>436</v>
      </c>
      <c r="N265" s="302" t="s">
        <v>436</v>
      </c>
      <c r="O265" s="302" t="s">
        <v>436</v>
      </c>
      <c r="P265" s="302" t="s">
        <v>436</v>
      </c>
      <c r="Q265" s="302" t="s">
        <v>436</v>
      </c>
      <c r="R265" s="302" t="s">
        <v>436</v>
      </c>
      <c r="S265" s="302" t="s">
        <v>436</v>
      </c>
      <c r="T265" s="302" t="s">
        <v>436</v>
      </c>
      <c r="U265" s="302" t="s">
        <v>436</v>
      </c>
      <c r="V265" s="323"/>
      <c r="W265" s="382"/>
    </row>
    <row r="266" spans="1:23" s="283" customFormat="1" x14ac:dyDescent="0.25">
      <c r="A266" s="365" t="s">
        <v>936</v>
      </c>
      <c r="B266" s="290" t="s">
        <v>210</v>
      </c>
      <c r="C266" s="266" t="s">
        <v>906</v>
      </c>
      <c r="D266" s="302" t="s">
        <v>436</v>
      </c>
      <c r="E266" s="302" t="s">
        <v>436</v>
      </c>
      <c r="F266" s="302" t="s">
        <v>436</v>
      </c>
      <c r="G266" s="302" t="s">
        <v>436</v>
      </c>
      <c r="H266" s="303">
        <v>12.057639999999999</v>
      </c>
      <c r="I266" s="302" t="s">
        <v>436</v>
      </c>
      <c r="J266" s="302" t="s">
        <v>436</v>
      </c>
      <c r="K266" s="302" t="s">
        <v>436</v>
      </c>
      <c r="L266" s="302" t="s">
        <v>436</v>
      </c>
      <c r="M266" s="302" t="s">
        <v>436</v>
      </c>
      <c r="N266" s="302" t="s">
        <v>436</v>
      </c>
      <c r="O266" s="302" t="s">
        <v>436</v>
      </c>
      <c r="P266" s="302" t="s">
        <v>436</v>
      </c>
      <c r="Q266" s="302" t="s">
        <v>436</v>
      </c>
      <c r="R266" s="302" t="s">
        <v>436</v>
      </c>
      <c r="S266" s="302" t="s">
        <v>436</v>
      </c>
      <c r="T266" s="302" t="s">
        <v>436</v>
      </c>
      <c r="U266" s="302" t="s">
        <v>436</v>
      </c>
      <c r="V266" s="323"/>
      <c r="W266" s="382"/>
    </row>
    <row r="267" spans="1:23" s="283" customFormat="1" x14ac:dyDescent="0.25">
      <c r="A267" s="365" t="s">
        <v>937</v>
      </c>
      <c r="B267" s="287" t="s">
        <v>101</v>
      </c>
      <c r="C267" s="266" t="s">
        <v>906</v>
      </c>
      <c r="D267" s="302" t="s">
        <v>436</v>
      </c>
      <c r="E267" s="302" t="s">
        <v>436</v>
      </c>
      <c r="F267" s="302" t="s">
        <v>436</v>
      </c>
      <c r="G267" s="302" t="s">
        <v>436</v>
      </c>
      <c r="H267" s="302" t="s">
        <v>436</v>
      </c>
      <c r="I267" s="302" t="s">
        <v>436</v>
      </c>
      <c r="J267" s="302" t="s">
        <v>436</v>
      </c>
      <c r="K267" s="302" t="s">
        <v>436</v>
      </c>
      <c r="L267" s="302" t="s">
        <v>436</v>
      </c>
      <c r="M267" s="302" t="s">
        <v>436</v>
      </c>
      <c r="N267" s="302" t="s">
        <v>436</v>
      </c>
      <c r="O267" s="302" t="s">
        <v>436</v>
      </c>
      <c r="P267" s="302" t="s">
        <v>436</v>
      </c>
      <c r="Q267" s="302" t="s">
        <v>436</v>
      </c>
      <c r="R267" s="302" t="s">
        <v>436</v>
      </c>
      <c r="S267" s="302" t="s">
        <v>436</v>
      </c>
      <c r="T267" s="302" t="s">
        <v>436</v>
      </c>
      <c r="U267" s="302" t="s">
        <v>436</v>
      </c>
      <c r="V267" s="323"/>
      <c r="W267" s="382"/>
    </row>
    <row r="268" spans="1:23" s="283" customFormat="1" x14ac:dyDescent="0.25">
      <c r="A268" s="365" t="s">
        <v>938</v>
      </c>
      <c r="B268" s="290" t="s">
        <v>210</v>
      </c>
      <c r="C268" s="266" t="s">
        <v>906</v>
      </c>
      <c r="D268" s="302" t="s">
        <v>436</v>
      </c>
      <c r="E268" s="302" t="s">
        <v>436</v>
      </c>
      <c r="F268" s="302" t="s">
        <v>436</v>
      </c>
      <c r="G268" s="302" t="s">
        <v>436</v>
      </c>
      <c r="H268" s="302" t="s">
        <v>436</v>
      </c>
      <c r="I268" s="302" t="s">
        <v>436</v>
      </c>
      <c r="J268" s="302" t="s">
        <v>436</v>
      </c>
      <c r="K268" s="302" t="s">
        <v>436</v>
      </c>
      <c r="L268" s="302" t="s">
        <v>436</v>
      </c>
      <c r="M268" s="302" t="s">
        <v>436</v>
      </c>
      <c r="N268" s="302" t="s">
        <v>436</v>
      </c>
      <c r="O268" s="302" t="s">
        <v>436</v>
      </c>
      <c r="P268" s="302" t="s">
        <v>436</v>
      </c>
      <c r="Q268" s="302" t="s">
        <v>436</v>
      </c>
      <c r="R268" s="302" t="s">
        <v>436</v>
      </c>
      <c r="S268" s="302" t="s">
        <v>436</v>
      </c>
      <c r="T268" s="302" t="s">
        <v>436</v>
      </c>
      <c r="U268" s="302" t="s">
        <v>436</v>
      </c>
      <c r="V268" s="323"/>
      <c r="W268" s="382"/>
    </row>
    <row r="269" spans="1:23" s="283" customFormat="1" x14ac:dyDescent="0.25">
      <c r="A269" s="365" t="s">
        <v>939</v>
      </c>
      <c r="B269" s="287" t="s">
        <v>904</v>
      </c>
      <c r="C269" s="266" t="s">
        <v>906</v>
      </c>
      <c r="D269" s="302" t="s">
        <v>436</v>
      </c>
      <c r="E269" s="302" t="s">
        <v>436</v>
      </c>
      <c r="F269" s="302" t="s">
        <v>436</v>
      </c>
      <c r="G269" s="302" t="s">
        <v>436</v>
      </c>
      <c r="H269" s="302" t="s">
        <v>436</v>
      </c>
      <c r="I269" s="302" t="s">
        <v>436</v>
      </c>
      <c r="J269" s="302" t="s">
        <v>436</v>
      </c>
      <c r="K269" s="302" t="s">
        <v>436</v>
      </c>
      <c r="L269" s="302" t="s">
        <v>436</v>
      </c>
      <c r="M269" s="302" t="s">
        <v>436</v>
      </c>
      <c r="N269" s="302" t="s">
        <v>436</v>
      </c>
      <c r="O269" s="302" t="s">
        <v>436</v>
      </c>
      <c r="P269" s="302" t="s">
        <v>436</v>
      </c>
      <c r="Q269" s="302" t="s">
        <v>436</v>
      </c>
      <c r="R269" s="302" t="s">
        <v>436</v>
      </c>
      <c r="S269" s="302" t="s">
        <v>436</v>
      </c>
      <c r="T269" s="302" t="s">
        <v>436</v>
      </c>
      <c r="U269" s="302" t="s">
        <v>436</v>
      </c>
      <c r="V269" s="323"/>
      <c r="W269" s="382"/>
    </row>
    <row r="270" spans="1:23" s="283" customFormat="1" x14ac:dyDescent="0.25">
      <c r="A270" s="365" t="s">
        <v>940</v>
      </c>
      <c r="B270" s="290" t="s">
        <v>210</v>
      </c>
      <c r="C270" s="266" t="s">
        <v>906</v>
      </c>
      <c r="D270" s="302" t="s">
        <v>436</v>
      </c>
      <c r="E270" s="302" t="s">
        <v>436</v>
      </c>
      <c r="F270" s="302" t="s">
        <v>436</v>
      </c>
      <c r="G270" s="302" t="s">
        <v>436</v>
      </c>
      <c r="H270" s="302" t="s">
        <v>436</v>
      </c>
      <c r="I270" s="302" t="s">
        <v>436</v>
      </c>
      <c r="J270" s="302" t="s">
        <v>436</v>
      </c>
      <c r="K270" s="302" t="s">
        <v>436</v>
      </c>
      <c r="L270" s="302" t="s">
        <v>436</v>
      </c>
      <c r="M270" s="302" t="s">
        <v>436</v>
      </c>
      <c r="N270" s="302" t="s">
        <v>436</v>
      </c>
      <c r="O270" s="302" t="s">
        <v>436</v>
      </c>
      <c r="P270" s="302" t="s">
        <v>436</v>
      </c>
      <c r="Q270" s="302" t="s">
        <v>436</v>
      </c>
      <c r="R270" s="302" t="s">
        <v>436</v>
      </c>
      <c r="S270" s="302" t="s">
        <v>436</v>
      </c>
      <c r="T270" s="302" t="s">
        <v>436</v>
      </c>
      <c r="U270" s="302" t="s">
        <v>436</v>
      </c>
      <c r="V270" s="323"/>
      <c r="W270" s="382"/>
    </row>
    <row r="271" spans="1:23" s="283" customFormat="1" ht="15.75" customHeight="1" x14ac:dyDescent="0.25">
      <c r="A271" s="365" t="s">
        <v>145</v>
      </c>
      <c r="B271" s="287" t="s">
        <v>905</v>
      </c>
      <c r="C271" s="266" t="s">
        <v>906</v>
      </c>
      <c r="D271" s="302" t="s">
        <v>436</v>
      </c>
      <c r="E271" s="302" t="s">
        <v>436</v>
      </c>
      <c r="F271" s="302" t="s">
        <v>436</v>
      </c>
      <c r="G271" s="302" t="s">
        <v>436</v>
      </c>
      <c r="H271" s="302" t="s">
        <v>436</v>
      </c>
      <c r="I271" s="302" t="s">
        <v>436</v>
      </c>
      <c r="J271" s="302" t="s">
        <v>436</v>
      </c>
      <c r="K271" s="302" t="s">
        <v>436</v>
      </c>
      <c r="L271" s="302" t="s">
        <v>436</v>
      </c>
      <c r="M271" s="302" t="s">
        <v>436</v>
      </c>
      <c r="N271" s="302" t="s">
        <v>436</v>
      </c>
      <c r="O271" s="302" t="s">
        <v>436</v>
      </c>
      <c r="P271" s="302" t="s">
        <v>436</v>
      </c>
      <c r="Q271" s="302" t="s">
        <v>436</v>
      </c>
      <c r="R271" s="302" t="s">
        <v>436</v>
      </c>
      <c r="S271" s="302" t="s">
        <v>436</v>
      </c>
      <c r="T271" s="302" t="s">
        <v>436</v>
      </c>
      <c r="U271" s="302" t="s">
        <v>436</v>
      </c>
      <c r="V271" s="323"/>
      <c r="W271" s="382"/>
    </row>
    <row r="272" spans="1:23" s="283" customFormat="1" x14ac:dyDescent="0.25">
      <c r="A272" s="365" t="s">
        <v>941</v>
      </c>
      <c r="B272" s="290" t="s">
        <v>210</v>
      </c>
      <c r="C272" s="266" t="s">
        <v>906</v>
      </c>
      <c r="D272" s="302" t="s">
        <v>436</v>
      </c>
      <c r="E272" s="302" t="s">
        <v>436</v>
      </c>
      <c r="F272" s="302" t="s">
        <v>436</v>
      </c>
      <c r="G272" s="302" t="s">
        <v>436</v>
      </c>
      <c r="H272" s="302" t="s">
        <v>436</v>
      </c>
      <c r="I272" s="302" t="s">
        <v>436</v>
      </c>
      <c r="J272" s="302" t="s">
        <v>436</v>
      </c>
      <c r="K272" s="302" t="s">
        <v>436</v>
      </c>
      <c r="L272" s="302" t="s">
        <v>436</v>
      </c>
      <c r="M272" s="302" t="s">
        <v>436</v>
      </c>
      <c r="N272" s="302" t="s">
        <v>436</v>
      </c>
      <c r="O272" s="302" t="s">
        <v>436</v>
      </c>
      <c r="P272" s="302" t="s">
        <v>436</v>
      </c>
      <c r="Q272" s="302" t="s">
        <v>436</v>
      </c>
      <c r="R272" s="302" t="s">
        <v>436</v>
      </c>
      <c r="S272" s="302" t="s">
        <v>436</v>
      </c>
      <c r="T272" s="302" t="s">
        <v>436</v>
      </c>
      <c r="U272" s="302" t="s">
        <v>436</v>
      </c>
      <c r="V272" s="323"/>
      <c r="W272" s="382"/>
    </row>
    <row r="273" spans="1:23" s="283" customFormat="1" x14ac:dyDescent="0.25">
      <c r="A273" s="365" t="s">
        <v>1056</v>
      </c>
      <c r="B273" s="287" t="s">
        <v>108</v>
      </c>
      <c r="C273" s="266" t="s">
        <v>906</v>
      </c>
      <c r="D273" s="302" t="s">
        <v>436</v>
      </c>
      <c r="E273" s="302" t="s">
        <v>436</v>
      </c>
      <c r="F273" s="302" t="s">
        <v>436</v>
      </c>
      <c r="G273" s="302" t="s">
        <v>436</v>
      </c>
      <c r="H273" s="302" t="s">
        <v>436</v>
      </c>
      <c r="I273" s="302" t="s">
        <v>436</v>
      </c>
      <c r="J273" s="302" t="s">
        <v>436</v>
      </c>
      <c r="K273" s="302" t="s">
        <v>436</v>
      </c>
      <c r="L273" s="302" t="s">
        <v>436</v>
      </c>
      <c r="M273" s="302" t="s">
        <v>436</v>
      </c>
      <c r="N273" s="302" t="s">
        <v>436</v>
      </c>
      <c r="O273" s="302" t="s">
        <v>436</v>
      </c>
      <c r="P273" s="302" t="s">
        <v>436</v>
      </c>
      <c r="Q273" s="302" t="s">
        <v>436</v>
      </c>
      <c r="R273" s="302" t="s">
        <v>436</v>
      </c>
      <c r="S273" s="302" t="s">
        <v>436</v>
      </c>
      <c r="T273" s="302" t="s">
        <v>436</v>
      </c>
      <c r="U273" s="302" t="s">
        <v>436</v>
      </c>
      <c r="V273" s="323"/>
      <c r="W273" s="382"/>
    </row>
    <row r="274" spans="1:23" s="283" customFormat="1" x14ac:dyDescent="0.25">
      <c r="A274" s="365" t="s">
        <v>942</v>
      </c>
      <c r="B274" s="290" t="s">
        <v>210</v>
      </c>
      <c r="C274" s="266" t="s">
        <v>906</v>
      </c>
      <c r="D274" s="302" t="s">
        <v>436</v>
      </c>
      <c r="E274" s="302" t="s">
        <v>436</v>
      </c>
      <c r="F274" s="302" t="s">
        <v>436</v>
      </c>
      <c r="G274" s="302" t="s">
        <v>436</v>
      </c>
      <c r="H274" s="302" t="s">
        <v>436</v>
      </c>
      <c r="I274" s="302" t="s">
        <v>436</v>
      </c>
      <c r="J274" s="302" t="s">
        <v>436</v>
      </c>
      <c r="K274" s="302" t="s">
        <v>436</v>
      </c>
      <c r="L274" s="302" t="s">
        <v>436</v>
      </c>
      <c r="M274" s="302" t="s">
        <v>436</v>
      </c>
      <c r="N274" s="302" t="s">
        <v>436</v>
      </c>
      <c r="O274" s="302" t="s">
        <v>436</v>
      </c>
      <c r="P274" s="302" t="s">
        <v>436</v>
      </c>
      <c r="Q274" s="302" t="s">
        <v>436</v>
      </c>
      <c r="R274" s="302" t="s">
        <v>436</v>
      </c>
      <c r="S274" s="302" t="s">
        <v>436</v>
      </c>
      <c r="T274" s="302" t="s">
        <v>436</v>
      </c>
      <c r="U274" s="302" t="s">
        <v>436</v>
      </c>
      <c r="V274" s="323"/>
      <c r="W274" s="382"/>
    </row>
    <row r="275" spans="1:23" s="283" customFormat="1" ht="25.5" x14ac:dyDescent="0.25">
      <c r="A275" s="365" t="s">
        <v>943</v>
      </c>
      <c r="B275" s="288" t="s">
        <v>83</v>
      </c>
      <c r="C275" s="266" t="s">
        <v>906</v>
      </c>
      <c r="D275" s="302" t="s">
        <v>436</v>
      </c>
      <c r="E275" s="302" t="s">
        <v>436</v>
      </c>
      <c r="F275" s="302" t="s">
        <v>436</v>
      </c>
      <c r="G275" s="302" t="s">
        <v>436</v>
      </c>
      <c r="H275" s="302" t="s">
        <v>436</v>
      </c>
      <c r="I275" s="302" t="s">
        <v>436</v>
      </c>
      <c r="J275" s="302" t="s">
        <v>436</v>
      </c>
      <c r="K275" s="302" t="s">
        <v>436</v>
      </c>
      <c r="L275" s="302" t="s">
        <v>436</v>
      </c>
      <c r="M275" s="302" t="s">
        <v>436</v>
      </c>
      <c r="N275" s="302" t="s">
        <v>436</v>
      </c>
      <c r="O275" s="302" t="s">
        <v>436</v>
      </c>
      <c r="P275" s="302" t="s">
        <v>436</v>
      </c>
      <c r="Q275" s="302" t="s">
        <v>436</v>
      </c>
      <c r="R275" s="302" t="s">
        <v>436</v>
      </c>
      <c r="S275" s="302" t="s">
        <v>436</v>
      </c>
      <c r="T275" s="302" t="s">
        <v>436</v>
      </c>
      <c r="U275" s="302" t="s">
        <v>436</v>
      </c>
      <c r="V275" s="323"/>
      <c r="W275" s="382"/>
    </row>
    <row r="276" spans="1:23" s="283" customFormat="1" x14ac:dyDescent="0.25">
      <c r="A276" s="365" t="s">
        <v>944</v>
      </c>
      <c r="B276" s="290" t="s">
        <v>210</v>
      </c>
      <c r="C276" s="266" t="s">
        <v>906</v>
      </c>
      <c r="D276" s="302" t="s">
        <v>436</v>
      </c>
      <c r="E276" s="302" t="s">
        <v>436</v>
      </c>
      <c r="F276" s="302" t="s">
        <v>436</v>
      </c>
      <c r="G276" s="302" t="s">
        <v>436</v>
      </c>
      <c r="H276" s="302" t="s">
        <v>436</v>
      </c>
      <c r="I276" s="302" t="s">
        <v>436</v>
      </c>
      <c r="J276" s="302" t="s">
        <v>436</v>
      </c>
      <c r="K276" s="302" t="s">
        <v>436</v>
      </c>
      <c r="L276" s="302" t="s">
        <v>436</v>
      </c>
      <c r="M276" s="302" t="s">
        <v>436</v>
      </c>
      <c r="N276" s="302" t="s">
        <v>436</v>
      </c>
      <c r="O276" s="302" t="s">
        <v>436</v>
      </c>
      <c r="P276" s="302" t="s">
        <v>436</v>
      </c>
      <c r="Q276" s="302" t="s">
        <v>436</v>
      </c>
      <c r="R276" s="302" t="s">
        <v>436</v>
      </c>
      <c r="S276" s="302" t="s">
        <v>436</v>
      </c>
      <c r="T276" s="302" t="s">
        <v>436</v>
      </c>
      <c r="U276" s="302" t="s">
        <v>436</v>
      </c>
      <c r="V276" s="323"/>
      <c r="W276" s="382"/>
    </row>
    <row r="277" spans="1:23" s="283" customFormat="1" x14ac:dyDescent="0.25">
      <c r="A277" s="365" t="s">
        <v>39</v>
      </c>
      <c r="B277" s="290" t="s">
        <v>800</v>
      </c>
      <c r="C277" s="266" t="s">
        <v>906</v>
      </c>
      <c r="D277" s="302" t="s">
        <v>436</v>
      </c>
      <c r="E277" s="302" t="s">
        <v>436</v>
      </c>
      <c r="F277" s="302" t="s">
        <v>436</v>
      </c>
      <c r="G277" s="302" t="s">
        <v>436</v>
      </c>
      <c r="H277" s="302" t="s">
        <v>436</v>
      </c>
      <c r="I277" s="302" t="s">
        <v>436</v>
      </c>
      <c r="J277" s="302" t="s">
        <v>436</v>
      </c>
      <c r="K277" s="302" t="s">
        <v>436</v>
      </c>
      <c r="L277" s="302" t="s">
        <v>436</v>
      </c>
      <c r="M277" s="302" t="s">
        <v>436</v>
      </c>
      <c r="N277" s="302" t="s">
        <v>436</v>
      </c>
      <c r="O277" s="302" t="s">
        <v>436</v>
      </c>
      <c r="P277" s="302" t="s">
        <v>436</v>
      </c>
      <c r="Q277" s="302" t="s">
        <v>436</v>
      </c>
      <c r="R277" s="302" t="s">
        <v>436</v>
      </c>
      <c r="S277" s="302" t="s">
        <v>436</v>
      </c>
      <c r="T277" s="302" t="s">
        <v>436</v>
      </c>
      <c r="U277" s="302" t="s">
        <v>436</v>
      </c>
      <c r="V277" s="323"/>
      <c r="W277" s="382"/>
    </row>
    <row r="278" spans="1:23" s="283" customFormat="1" x14ac:dyDescent="0.25">
      <c r="A278" s="365" t="s">
        <v>41</v>
      </c>
      <c r="B278" s="291" t="s">
        <v>210</v>
      </c>
      <c r="C278" s="266" t="s">
        <v>906</v>
      </c>
      <c r="D278" s="302" t="s">
        <v>436</v>
      </c>
      <c r="E278" s="302" t="s">
        <v>436</v>
      </c>
      <c r="F278" s="302" t="s">
        <v>436</v>
      </c>
      <c r="G278" s="302" t="s">
        <v>436</v>
      </c>
      <c r="H278" s="302" t="s">
        <v>436</v>
      </c>
      <c r="I278" s="302" t="s">
        <v>436</v>
      </c>
      <c r="J278" s="302" t="s">
        <v>436</v>
      </c>
      <c r="K278" s="302" t="s">
        <v>436</v>
      </c>
      <c r="L278" s="302" t="s">
        <v>436</v>
      </c>
      <c r="M278" s="302" t="s">
        <v>436</v>
      </c>
      <c r="N278" s="302" t="s">
        <v>436</v>
      </c>
      <c r="O278" s="302" t="s">
        <v>436</v>
      </c>
      <c r="P278" s="302" t="s">
        <v>436</v>
      </c>
      <c r="Q278" s="302" t="s">
        <v>436</v>
      </c>
      <c r="R278" s="302" t="s">
        <v>436</v>
      </c>
      <c r="S278" s="302" t="s">
        <v>436</v>
      </c>
      <c r="T278" s="302" t="s">
        <v>436</v>
      </c>
      <c r="U278" s="302" t="s">
        <v>436</v>
      </c>
      <c r="V278" s="323"/>
      <c r="W278" s="382"/>
    </row>
    <row r="279" spans="1:23" s="283" customFormat="1" x14ac:dyDescent="0.25">
      <c r="A279" s="365" t="s">
        <v>40</v>
      </c>
      <c r="B279" s="290" t="s">
        <v>788</v>
      </c>
      <c r="C279" s="266" t="s">
        <v>906</v>
      </c>
      <c r="D279" s="302" t="s">
        <v>436</v>
      </c>
      <c r="E279" s="302" t="s">
        <v>436</v>
      </c>
      <c r="F279" s="302" t="s">
        <v>436</v>
      </c>
      <c r="G279" s="302" t="s">
        <v>436</v>
      </c>
      <c r="H279" s="302" t="s">
        <v>436</v>
      </c>
      <c r="I279" s="302" t="s">
        <v>436</v>
      </c>
      <c r="J279" s="302" t="s">
        <v>436</v>
      </c>
      <c r="K279" s="302" t="s">
        <v>436</v>
      </c>
      <c r="L279" s="302" t="s">
        <v>436</v>
      </c>
      <c r="M279" s="302" t="s">
        <v>436</v>
      </c>
      <c r="N279" s="302" t="s">
        <v>436</v>
      </c>
      <c r="O279" s="302" t="s">
        <v>436</v>
      </c>
      <c r="P279" s="302" t="s">
        <v>436</v>
      </c>
      <c r="Q279" s="302" t="s">
        <v>436</v>
      </c>
      <c r="R279" s="302" t="s">
        <v>436</v>
      </c>
      <c r="S279" s="302" t="s">
        <v>436</v>
      </c>
      <c r="T279" s="302" t="s">
        <v>436</v>
      </c>
      <c r="U279" s="302" t="s">
        <v>436</v>
      </c>
      <c r="V279" s="323"/>
      <c r="W279" s="382"/>
    </row>
    <row r="280" spans="1:23" s="283" customFormat="1" x14ac:dyDescent="0.25">
      <c r="A280" s="365" t="s">
        <v>42</v>
      </c>
      <c r="B280" s="291" t="s">
        <v>210</v>
      </c>
      <c r="C280" s="266" t="s">
        <v>906</v>
      </c>
      <c r="D280" s="302" t="s">
        <v>436</v>
      </c>
      <c r="E280" s="302" t="s">
        <v>436</v>
      </c>
      <c r="F280" s="302" t="s">
        <v>436</v>
      </c>
      <c r="G280" s="302" t="s">
        <v>436</v>
      </c>
      <c r="H280" s="302" t="s">
        <v>436</v>
      </c>
      <c r="I280" s="302" t="s">
        <v>436</v>
      </c>
      <c r="J280" s="302" t="s">
        <v>436</v>
      </c>
      <c r="K280" s="302" t="s">
        <v>436</v>
      </c>
      <c r="L280" s="302" t="s">
        <v>436</v>
      </c>
      <c r="M280" s="302" t="s">
        <v>436</v>
      </c>
      <c r="N280" s="302" t="s">
        <v>436</v>
      </c>
      <c r="O280" s="302" t="s">
        <v>436</v>
      </c>
      <c r="P280" s="302" t="s">
        <v>436</v>
      </c>
      <c r="Q280" s="302" t="s">
        <v>436</v>
      </c>
      <c r="R280" s="302" t="s">
        <v>436</v>
      </c>
      <c r="S280" s="302" t="s">
        <v>436</v>
      </c>
      <c r="T280" s="302" t="s">
        <v>436</v>
      </c>
      <c r="U280" s="302" t="s">
        <v>436</v>
      </c>
      <c r="V280" s="323"/>
      <c r="W280" s="382"/>
    </row>
    <row r="281" spans="1:23" s="283" customFormat="1" x14ac:dyDescent="0.25">
      <c r="A281" s="365" t="s">
        <v>945</v>
      </c>
      <c r="B281" s="288" t="s">
        <v>953</v>
      </c>
      <c r="C281" s="266" t="s">
        <v>906</v>
      </c>
      <c r="D281" s="302" t="s">
        <v>436</v>
      </c>
      <c r="E281" s="302" t="s">
        <v>436</v>
      </c>
      <c r="F281" s="302" t="s">
        <v>436</v>
      </c>
      <c r="G281" s="302" t="s">
        <v>436</v>
      </c>
      <c r="H281" s="302" t="s">
        <v>436</v>
      </c>
      <c r="I281" s="302" t="s">
        <v>436</v>
      </c>
      <c r="J281" s="302" t="s">
        <v>436</v>
      </c>
      <c r="K281" s="302" t="s">
        <v>436</v>
      </c>
      <c r="L281" s="302" t="s">
        <v>436</v>
      </c>
      <c r="M281" s="302" t="s">
        <v>436</v>
      </c>
      <c r="N281" s="302" t="s">
        <v>436</v>
      </c>
      <c r="O281" s="302" t="s">
        <v>436</v>
      </c>
      <c r="P281" s="302" t="s">
        <v>436</v>
      </c>
      <c r="Q281" s="302" t="s">
        <v>436</v>
      </c>
      <c r="R281" s="302" t="s">
        <v>436</v>
      </c>
      <c r="S281" s="302" t="s">
        <v>436</v>
      </c>
      <c r="T281" s="302" t="s">
        <v>436</v>
      </c>
      <c r="U281" s="302" t="s">
        <v>436</v>
      </c>
      <c r="V281" s="323"/>
      <c r="W281" s="382"/>
    </row>
    <row r="282" spans="1:23" s="283" customFormat="1" x14ac:dyDescent="0.25">
      <c r="A282" s="365" t="s">
        <v>946</v>
      </c>
      <c r="B282" s="290" t="s">
        <v>210</v>
      </c>
      <c r="C282" s="266" t="s">
        <v>906</v>
      </c>
      <c r="D282" s="302" t="s">
        <v>436</v>
      </c>
      <c r="E282" s="302" t="s">
        <v>436</v>
      </c>
      <c r="F282" s="302" t="s">
        <v>436</v>
      </c>
      <c r="G282" s="302" t="s">
        <v>436</v>
      </c>
      <c r="H282" s="302" t="s">
        <v>436</v>
      </c>
      <c r="I282" s="302" t="s">
        <v>436</v>
      </c>
      <c r="J282" s="302" t="s">
        <v>436</v>
      </c>
      <c r="K282" s="302" t="s">
        <v>436</v>
      </c>
      <c r="L282" s="302" t="s">
        <v>436</v>
      </c>
      <c r="M282" s="302" t="s">
        <v>436</v>
      </c>
      <c r="N282" s="302" t="s">
        <v>436</v>
      </c>
      <c r="O282" s="302" t="s">
        <v>436</v>
      </c>
      <c r="P282" s="302" t="s">
        <v>436</v>
      </c>
      <c r="Q282" s="302" t="s">
        <v>436</v>
      </c>
      <c r="R282" s="302" t="s">
        <v>436</v>
      </c>
      <c r="S282" s="302" t="s">
        <v>436</v>
      </c>
      <c r="T282" s="302" t="s">
        <v>436</v>
      </c>
      <c r="U282" s="302" t="s">
        <v>436</v>
      </c>
      <c r="V282" s="323"/>
      <c r="W282" s="382"/>
    </row>
    <row r="283" spans="1:23" s="283" customFormat="1" x14ac:dyDescent="0.25">
      <c r="A283" s="365" t="s">
        <v>725</v>
      </c>
      <c r="B283" s="289" t="s">
        <v>84</v>
      </c>
      <c r="C283" s="266" t="s">
        <v>906</v>
      </c>
      <c r="D283" s="278">
        <v>196.01</v>
      </c>
      <c r="E283" s="302">
        <v>224.62</v>
      </c>
      <c r="F283" s="302">
        <v>229.2</v>
      </c>
      <c r="G283" s="302" t="s">
        <v>436</v>
      </c>
      <c r="H283" s="305">
        <v>316.37</v>
      </c>
      <c r="I283" s="302" t="s">
        <v>436</v>
      </c>
      <c r="J283" s="302" t="s">
        <v>436</v>
      </c>
      <c r="K283" s="302" t="s">
        <v>436</v>
      </c>
      <c r="L283" s="302" t="s">
        <v>436</v>
      </c>
      <c r="M283" s="302" t="s">
        <v>436</v>
      </c>
      <c r="N283" s="302" t="s">
        <v>436</v>
      </c>
      <c r="O283" s="302" t="s">
        <v>436</v>
      </c>
      <c r="P283" s="302" t="s">
        <v>436</v>
      </c>
      <c r="Q283" s="302" t="s">
        <v>436</v>
      </c>
      <c r="R283" s="302" t="s">
        <v>436</v>
      </c>
      <c r="S283" s="302" t="s">
        <v>436</v>
      </c>
      <c r="T283" s="302" t="s">
        <v>436</v>
      </c>
      <c r="U283" s="302" t="s">
        <v>436</v>
      </c>
      <c r="V283" s="323"/>
      <c r="W283" s="382"/>
    </row>
    <row r="284" spans="1:23" s="283" customFormat="1" x14ac:dyDescent="0.25">
      <c r="A284" s="365" t="s">
        <v>830</v>
      </c>
      <c r="B284" s="288" t="s">
        <v>721</v>
      </c>
      <c r="C284" s="266" t="s">
        <v>906</v>
      </c>
      <c r="D284" s="302" t="s">
        <v>436</v>
      </c>
      <c r="E284" s="302" t="s">
        <v>436</v>
      </c>
      <c r="F284" s="302" t="s">
        <v>436</v>
      </c>
      <c r="G284" s="302" t="s">
        <v>436</v>
      </c>
      <c r="H284" s="305" t="s">
        <v>436</v>
      </c>
      <c r="I284" s="302" t="s">
        <v>436</v>
      </c>
      <c r="J284" s="302" t="s">
        <v>436</v>
      </c>
      <c r="K284" s="302" t="s">
        <v>436</v>
      </c>
      <c r="L284" s="302" t="s">
        <v>436</v>
      </c>
      <c r="M284" s="302"/>
      <c r="N284" s="302"/>
      <c r="O284" s="302" t="s">
        <v>436</v>
      </c>
      <c r="P284" s="302"/>
      <c r="Q284" s="302"/>
      <c r="R284" s="302" t="s">
        <v>436</v>
      </c>
      <c r="S284" s="302"/>
      <c r="T284" s="302"/>
      <c r="U284" s="302" t="s">
        <v>436</v>
      </c>
      <c r="V284" s="323"/>
      <c r="W284" s="382"/>
    </row>
    <row r="285" spans="1:23" s="283" customFormat="1" x14ac:dyDescent="0.25">
      <c r="A285" s="365" t="s">
        <v>831</v>
      </c>
      <c r="B285" s="290" t="s">
        <v>210</v>
      </c>
      <c r="C285" s="266" t="s">
        <v>906</v>
      </c>
      <c r="D285" s="302" t="s">
        <v>436</v>
      </c>
      <c r="E285" s="302" t="s">
        <v>436</v>
      </c>
      <c r="F285" s="302" t="s">
        <v>436</v>
      </c>
      <c r="G285" s="302" t="s">
        <v>436</v>
      </c>
      <c r="H285" s="305" t="s">
        <v>436</v>
      </c>
      <c r="I285" s="302" t="s">
        <v>436</v>
      </c>
      <c r="J285" s="302" t="s">
        <v>436</v>
      </c>
      <c r="K285" s="302" t="s">
        <v>436</v>
      </c>
      <c r="L285" s="302" t="s">
        <v>436</v>
      </c>
      <c r="M285" s="302"/>
      <c r="N285" s="302"/>
      <c r="O285" s="302" t="s">
        <v>436</v>
      </c>
      <c r="P285" s="302"/>
      <c r="Q285" s="302"/>
      <c r="R285" s="302" t="s">
        <v>436</v>
      </c>
      <c r="S285" s="302"/>
      <c r="T285" s="302"/>
      <c r="U285" s="302" t="s">
        <v>436</v>
      </c>
      <c r="V285" s="323"/>
      <c r="W285" s="382"/>
    </row>
    <row r="286" spans="1:23" s="283" customFormat="1" x14ac:dyDescent="0.25">
      <c r="A286" s="365" t="s">
        <v>832</v>
      </c>
      <c r="B286" s="288" t="s">
        <v>85</v>
      </c>
      <c r="C286" s="266" t="s">
        <v>906</v>
      </c>
      <c r="D286" s="278">
        <v>32.78</v>
      </c>
      <c r="E286" s="302">
        <v>52.81</v>
      </c>
      <c r="F286" s="302">
        <v>27.27</v>
      </c>
      <c r="G286" s="302" t="s">
        <v>436</v>
      </c>
      <c r="H286" s="305">
        <v>33.692999999999998</v>
      </c>
      <c r="I286" s="302" t="s">
        <v>436</v>
      </c>
      <c r="J286" s="302" t="s">
        <v>436</v>
      </c>
      <c r="K286" s="302" t="s">
        <v>436</v>
      </c>
      <c r="L286" s="302" t="s">
        <v>436</v>
      </c>
      <c r="M286" s="302"/>
      <c r="N286" s="302"/>
      <c r="O286" s="302" t="s">
        <v>436</v>
      </c>
      <c r="P286" s="302"/>
      <c r="Q286" s="302"/>
      <c r="R286" s="302" t="s">
        <v>436</v>
      </c>
      <c r="S286" s="302"/>
      <c r="T286" s="302"/>
      <c r="U286" s="302" t="s">
        <v>436</v>
      </c>
      <c r="V286" s="323"/>
      <c r="W286" s="382"/>
    </row>
    <row r="287" spans="1:23" s="283" customFormat="1" x14ac:dyDescent="0.25">
      <c r="A287" s="365" t="s">
        <v>834</v>
      </c>
      <c r="B287" s="290" t="s">
        <v>795</v>
      </c>
      <c r="C287" s="266" t="s">
        <v>906</v>
      </c>
      <c r="D287" s="302" t="s">
        <v>436</v>
      </c>
      <c r="E287" s="302" t="s">
        <v>436</v>
      </c>
      <c r="F287" s="302" t="s">
        <v>436</v>
      </c>
      <c r="G287" s="302" t="s">
        <v>436</v>
      </c>
      <c r="H287" s="302" t="s">
        <v>436</v>
      </c>
      <c r="I287" s="302" t="s">
        <v>436</v>
      </c>
      <c r="J287" s="302" t="s">
        <v>436</v>
      </c>
      <c r="K287" s="302" t="s">
        <v>436</v>
      </c>
      <c r="L287" s="302" t="s">
        <v>436</v>
      </c>
      <c r="M287" s="302"/>
      <c r="N287" s="302"/>
      <c r="O287" s="302" t="s">
        <v>436</v>
      </c>
      <c r="P287" s="302"/>
      <c r="Q287" s="302"/>
      <c r="R287" s="302" t="s">
        <v>436</v>
      </c>
      <c r="S287" s="302"/>
      <c r="T287" s="302"/>
      <c r="U287" s="302" t="s">
        <v>436</v>
      </c>
      <c r="V287" s="323"/>
      <c r="W287" s="382"/>
    </row>
    <row r="288" spans="1:23" s="283" customFormat="1" x14ac:dyDescent="0.25">
      <c r="A288" s="365" t="s">
        <v>835</v>
      </c>
      <c r="B288" s="291" t="s">
        <v>210</v>
      </c>
      <c r="C288" s="266" t="s">
        <v>906</v>
      </c>
      <c r="D288" s="302" t="s">
        <v>436</v>
      </c>
      <c r="E288" s="302" t="s">
        <v>436</v>
      </c>
      <c r="F288" s="302" t="s">
        <v>436</v>
      </c>
      <c r="G288" s="302" t="s">
        <v>436</v>
      </c>
      <c r="H288" s="302" t="s">
        <v>436</v>
      </c>
      <c r="I288" s="302" t="s">
        <v>436</v>
      </c>
      <c r="J288" s="302" t="s">
        <v>436</v>
      </c>
      <c r="K288" s="302" t="s">
        <v>436</v>
      </c>
      <c r="L288" s="302" t="s">
        <v>436</v>
      </c>
      <c r="M288" s="302"/>
      <c r="N288" s="302"/>
      <c r="O288" s="302" t="s">
        <v>436</v>
      </c>
      <c r="P288" s="302"/>
      <c r="Q288" s="302"/>
      <c r="R288" s="302" t="s">
        <v>436</v>
      </c>
      <c r="S288" s="302"/>
      <c r="T288" s="302"/>
      <c r="U288" s="302" t="s">
        <v>436</v>
      </c>
      <c r="V288" s="323"/>
      <c r="W288" s="382"/>
    </row>
    <row r="289" spans="1:23" s="283" customFormat="1" x14ac:dyDescent="0.25">
      <c r="A289" s="365" t="s">
        <v>836</v>
      </c>
      <c r="B289" s="290" t="s">
        <v>856</v>
      </c>
      <c r="C289" s="266" t="s">
        <v>906</v>
      </c>
      <c r="D289" s="278">
        <v>32.78</v>
      </c>
      <c r="E289" s="302">
        <v>52.81</v>
      </c>
      <c r="F289" s="302">
        <v>27.27</v>
      </c>
      <c r="G289" s="302" t="s">
        <v>436</v>
      </c>
      <c r="H289" s="305">
        <v>33.692999999999998</v>
      </c>
      <c r="I289" s="302" t="s">
        <v>436</v>
      </c>
      <c r="J289" s="302" t="s">
        <v>436</v>
      </c>
      <c r="K289" s="302" t="s">
        <v>436</v>
      </c>
      <c r="L289" s="302" t="s">
        <v>436</v>
      </c>
      <c r="M289" s="302" t="s">
        <v>436</v>
      </c>
      <c r="N289" s="302" t="s">
        <v>436</v>
      </c>
      <c r="O289" s="302" t="s">
        <v>436</v>
      </c>
      <c r="P289" s="302" t="s">
        <v>436</v>
      </c>
      <c r="Q289" s="302" t="s">
        <v>436</v>
      </c>
      <c r="R289" s="302" t="s">
        <v>436</v>
      </c>
      <c r="S289" s="302" t="s">
        <v>436</v>
      </c>
      <c r="T289" s="302" t="s">
        <v>436</v>
      </c>
      <c r="U289" s="302" t="s">
        <v>436</v>
      </c>
      <c r="V289" s="323"/>
      <c r="W289" s="382"/>
    </row>
    <row r="290" spans="1:23" s="283" customFormat="1" x14ac:dyDescent="0.25">
      <c r="A290" s="365" t="s">
        <v>837</v>
      </c>
      <c r="B290" s="291" t="s">
        <v>210</v>
      </c>
      <c r="C290" s="266" t="s">
        <v>906</v>
      </c>
      <c r="D290" s="302" t="s">
        <v>436</v>
      </c>
      <c r="E290" s="302" t="s">
        <v>436</v>
      </c>
      <c r="F290" s="302" t="s">
        <v>436</v>
      </c>
      <c r="G290" s="302" t="s">
        <v>436</v>
      </c>
      <c r="H290" s="302" t="s">
        <v>436</v>
      </c>
      <c r="I290" s="302" t="s">
        <v>436</v>
      </c>
      <c r="J290" s="302" t="s">
        <v>436</v>
      </c>
      <c r="K290" s="302" t="s">
        <v>436</v>
      </c>
      <c r="L290" s="302" t="s">
        <v>436</v>
      </c>
      <c r="M290" s="302" t="s">
        <v>436</v>
      </c>
      <c r="N290" s="302" t="s">
        <v>436</v>
      </c>
      <c r="O290" s="302" t="s">
        <v>436</v>
      </c>
      <c r="P290" s="302" t="s">
        <v>436</v>
      </c>
      <c r="Q290" s="302" t="s">
        <v>436</v>
      </c>
      <c r="R290" s="302" t="s">
        <v>436</v>
      </c>
      <c r="S290" s="302" t="s">
        <v>436</v>
      </c>
      <c r="T290" s="302" t="s">
        <v>436</v>
      </c>
      <c r="U290" s="302" t="s">
        <v>436</v>
      </c>
      <c r="V290" s="323"/>
      <c r="W290" s="382"/>
    </row>
    <row r="291" spans="1:23" s="283" customFormat="1" ht="25.5" x14ac:dyDescent="0.25">
      <c r="A291" s="365" t="s">
        <v>833</v>
      </c>
      <c r="B291" s="288" t="s">
        <v>1065</v>
      </c>
      <c r="C291" s="266" t="s">
        <v>906</v>
      </c>
      <c r="D291" s="302" t="s">
        <v>436</v>
      </c>
      <c r="E291" s="302" t="s">
        <v>436</v>
      </c>
      <c r="F291" s="302" t="s">
        <v>436</v>
      </c>
      <c r="G291" s="302" t="s">
        <v>436</v>
      </c>
      <c r="H291" s="302" t="s">
        <v>436</v>
      </c>
      <c r="I291" s="302" t="s">
        <v>436</v>
      </c>
      <c r="J291" s="302" t="s">
        <v>436</v>
      </c>
      <c r="K291" s="302" t="s">
        <v>436</v>
      </c>
      <c r="L291" s="302" t="s">
        <v>436</v>
      </c>
      <c r="M291" s="302" t="s">
        <v>436</v>
      </c>
      <c r="N291" s="302" t="s">
        <v>436</v>
      </c>
      <c r="O291" s="302" t="s">
        <v>436</v>
      </c>
      <c r="P291" s="302" t="s">
        <v>436</v>
      </c>
      <c r="Q291" s="302" t="s">
        <v>436</v>
      </c>
      <c r="R291" s="302" t="s">
        <v>436</v>
      </c>
      <c r="S291" s="302" t="s">
        <v>436</v>
      </c>
      <c r="T291" s="302" t="s">
        <v>436</v>
      </c>
      <c r="U291" s="302" t="s">
        <v>436</v>
      </c>
      <c r="V291" s="323"/>
      <c r="W291" s="382"/>
    </row>
    <row r="292" spans="1:23" s="283" customFormat="1" x14ac:dyDescent="0.25">
      <c r="A292" s="365" t="s">
        <v>838</v>
      </c>
      <c r="B292" s="290" t="s">
        <v>210</v>
      </c>
      <c r="C292" s="266" t="s">
        <v>906</v>
      </c>
      <c r="D292" s="302" t="s">
        <v>436</v>
      </c>
      <c r="E292" s="302" t="s">
        <v>436</v>
      </c>
      <c r="F292" s="302" t="s">
        <v>436</v>
      </c>
      <c r="G292" s="302" t="s">
        <v>436</v>
      </c>
      <c r="H292" s="302" t="s">
        <v>436</v>
      </c>
      <c r="I292" s="302" t="s">
        <v>436</v>
      </c>
      <c r="J292" s="302" t="s">
        <v>436</v>
      </c>
      <c r="K292" s="302" t="s">
        <v>436</v>
      </c>
      <c r="L292" s="302" t="s">
        <v>436</v>
      </c>
      <c r="M292" s="302" t="s">
        <v>436</v>
      </c>
      <c r="N292" s="302" t="s">
        <v>436</v>
      </c>
      <c r="O292" s="302" t="s">
        <v>436</v>
      </c>
      <c r="P292" s="302" t="s">
        <v>436</v>
      </c>
      <c r="Q292" s="302" t="s">
        <v>436</v>
      </c>
      <c r="R292" s="302" t="s">
        <v>436</v>
      </c>
      <c r="S292" s="302" t="s">
        <v>436</v>
      </c>
      <c r="T292" s="302" t="s">
        <v>436</v>
      </c>
      <c r="U292" s="302" t="s">
        <v>436</v>
      </c>
      <c r="V292" s="323"/>
      <c r="W292" s="382"/>
    </row>
    <row r="293" spans="1:23" s="283" customFormat="1" x14ac:dyDescent="0.25">
      <c r="A293" s="365" t="s">
        <v>839</v>
      </c>
      <c r="B293" s="288" t="s">
        <v>857</v>
      </c>
      <c r="C293" s="266" t="s">
        <v>906</v>
      </c>
      <c r="D293" s="302" t="s">
        <v>436</v>
      </c>
      <c r="E293" s="302" t="s">
        <v>436</v>
      </c>
      <c r="F293" s="302" t="s">
        <v>436</v>
      </c>
      <c r="G293" s="302" t="s">
        <v>436</v>
      </c>
      <c r="H293" s="302" t="s">
        <v>436</v>
      </c>
      <c r="I293" s="302" t="s">
        <v>436</v>
      </c>
      <c r="J293" s="302" t="s">
        <v>436</v>
      </c>
      <c r="K293" s="302" t="s">
        <v>436</v>
      </c>
      <c r="L293" s="302" t="s">
        <v>436</v>
      </c>
      <c r="M293" s="302" t="s">
        <v>436</v>
      </c>
      <c r="N293" s="302" t="s">
        <v>436</v>
      </c>
      <c r="O293" s="302" t="s">
        <v>436</v>
      </c>
      <c r="P293" s="302" t="s">
        <v>436</v>
      </c>
      <c r="Q293" s="302" t="s">
        <v>436</v>
      </c>
      <c r="R293" s="302" t="s">
        <v>436</v>
      </c>
      <c r="S293" s="302" t="s">
        <v>436</v>
      </c>
      <c r="T293" s="302" t="s">
        <v>436</v>
      </c>
      <c r="U293" s="302" t="s">
        <v>436</v>
      </c>
      <c r="V293" s="323"/>
      <c r="W293" s="382"/>
    </row>
    <row r="294" spans="1:23" s="283" customFormat="1" x14ac:dyDescent="0.25">
      <c r="A294" s="365" t="s">
        <v>844</v>
      </c>
      <c r="B294" s="290" t="s">
        <v>210</v>
      </c>
      <c r="C294" s="266" t="s">
        <v>906</v>
      </c>
      <c r="D294" s="302" t="s">
        <v>436</v>
      </c>
      <c r="E294" s="302" t="s">
        <v>436</v>
      </c>
      <c r="F294" s="302" t="s">
        <v>436</v>
      </c>
      <c r="G294" s="302" t="s">
        <v>436</v>
      </c>
      <c r="H294" s="302" t="s">
        <v>436</v>
      </c>
      <c r="I294" s="302" t="s">
        <v>436</v>
      </c>
      <c r="J294" s="302" t="s">
        <v>436</v>
      </c>
      <c r="K294" s="302" t="s">
        <v>436</v>
      </c>
      <c r="L294" s="302" t="s">
        <v>436</v>
      </c>
      <c r="M294" s="302" t="s">
        <v>436</v>
      </c>
      <c r="N294" s="302" t="s">
        <v>436</v>
      </c>
      <c r="O294" s="302" t="s">
        <v>436</v>
      </c>
      <c r="P294" s="302" t="s">
        <v>436</v>
      </c>
      <c r="Q294" s="302" t="s">
        <v>436</v>
      </c>
      <c r="R294" s="302" t="s">
        <v>436</v>
      </c>
      <c r="S294" s="302" t="s">
        <v>436</v>
      </c>
      <c r="T294" s="302" t="s">
        <v>436</v>
      </c>
      <c r="U294" s="302" t="s">
        <v>436</v>
      </c>
      <c r="V294" s="323"/>
      <c r="W294" s="382"/>
    </row>
    <row r="295" spans="1:23" s="283" customFormat="1" x14ac:dyDescent="0.25">
      <c r="A295" s="365" t="s">
        <v>840</v>
      </c>
      <c r="B295" s="288" t="s">
        <v>858</v>
      </c>
      <c r="C295" s="266" t="s">
        <v>906</v>
      </c>
      <c r="D295" s="408">
        <v>24.01</v>
      </c>
      <c r="E295" s="302" t="s">
        <v>436</v>
      </c>
      <c r="F295" s="302">
        <v>27.8</v>
      </c>
      <c r="G295" s="302" t="s">
        <v>436</v>
      </c>
      <c r="H295" s="305">
        <v>28.608000000000001</v>
      </c>
      <c r="I295" s="302" t="s">
        <v>436</v>
      </c>
      <c r="J295" s="302" t="s">
        <v>436</v>
      </c>
      <c r="K295" s="302" t="s">
        <v>436</v>
      </c>
      <c r="L295" s="302" t="s">
        <v>436</v>
      </c>
      <c r="M295" s="302" t="s">
        <v>436</v>
      </c>
      <c r="N295" s="302" t="s">
        <v>436</v>
      </c>
      <c r="O295" s="302" t="s">
        <v>436</v>
      </c>
      <c r="P295" s="302" t="s">
        <v>436</v>
      </c>
      <c r="Q295" s="302" t="s">
        <v>436</v>
      </c>
      <c r="R295" s="302" t="s">
        <v>436</v>
      </c>
      <c r="S295" s="302" t="s">
        <v>436</v>
      </c>
      <c r="T295" s="302" t="s">
        <v>436</v>
      </c>
      <c r="U295" s="302" t="s">
        <v>436</v>
      </c>
      <c r="V295" s="323"/>
      <c r="W295" s="382"/>
    </row>
    <row r="296" spans="1:23" s="283" customFormat="1" x14ac:dyDescent="0.25">
      <c r="A296" s="365" t="s">
        <v>845</v>
      </c>
      <c r="B296" s="290" t="s">
        <v>210</v>
      </c>
      <c r="C296" s="266" t="s">
        <v>906</v>
      </c>
      <c r="D296" s="302" t="s">
        <v>436</v>
      </c>
      <c r="E296" s="302" t="s">
        <v>436</v>
      </c>
      <c r="F296" s="302" t="s">
        <v>436</v>
      </c>
      <c r="G296" s="302" t="s">
        <v>436</v>
      </c>
      <c r="H296" s="302" t="s">
        <v>436</v>
      </c>
      <c r="I296" s="302" t="s">
        <v>436</v>
      </c>
      <c r="J296" s="302" t="s">
        <v>436</v>
      </c>
      <c r="K296" s="302" t="s">
        <v>436</v>
      </c>
      <c r="L296" s="302" t="s">
        <v>436</v>
      </c>
      <c r="M296" s="302" t="s">
        <v>436</v>
      </c>
      <c r="N296" s="302" t="s">
        <v>436</v>
      </c>
      <c r="O296" s="302" t="s">
        <v>436</v>
      </c>
      <c r="P296" s="302" t="s">
        <v>436</v>
      </c>
      <c r="Q296" s="302" t="s">
        <v>436</v>
      </c>
      <c r="R296" s="302" t="s">
        <v>436</v>
      </c>
      <c r="S296" s="302" t="s">
        <v>436</v>
      </c>
      <c r="T296" s="302" t="s">
        <v>436</v>
      </c>
      <c r="U296" s="302" t="s">
        <v>436</v>
      </c>
      <c r="V296" s="323"/>
      <c r="W296" s="382"/>
    </row>
    <row r="297" spans="1:23" s="283" customFormat="1" x14ac:dyDescent="0.25">
      <c r="A297" s="365" t="s">
        <v>841</v>
      </c>
      <c r="B297" s="288" t="s">
        <v>859</v>
      </c>
      <c r="C297" s="266" t="s">
        <v>906</v>
      </c>
      <c r="D297" s="408">
        <v>91.52</v>
      </c>
      <c r="E297" s="302">
        <v>108.16</v>
      </c>
      <c r="F297" s="302">
        <v>94.09</v>
      </c>
      <c r="G297" s="302" t="s">
        <v>436</v>
      </c>
      <c r="H297" s="305">
        <v>94.117000000000004</v>
      </c>
      <c r="I297" s="302" t="s">
        <v>436</v>
      </c>
      <c r="J297" s="302" t="s">
        <v>436</v>
      </c>
      <c r="K297" s="302" t="s">
        <v>436</v>
      </c>
      <c r="L297" s="302" t="s">
        <v>436</v>
      </c>
      <c r="M297" s="302" t="s">
        <v>436</v>
      </c>
      <c r="N297" s="302" t="s">
        <v>436</v>
      </c>
      <c r="O297" s="302" t="s">
        <v>436</v>
      </c>
      <c r="P297" s="302" t="s">
        <v>436</v>
      </c>
      <c r="Q297" s="302" t="s">
        <v>436</v>
      </c>
      <c r="R297" s="302" t="s">
        <v>436</v>
      </c>
      <c r="S297" s="302" t="s">
        <v>436</v>
      </c>
      <c r="T297" s="302" t="s">
        <v>436</v>
      </c>
      <c r="U297" s="302" t="s">
        <v>436</v>
      </c>
      <c r="V297" s="323"/>
      <c r="W297" s="382"/>
    </row>
    <row r="298" spans="1:23" s="283" customFormat="1" x14ac:dyDescent="0.25">
      <c r="A298" s="365" t="s">
        <v>846</v>
      </c>
      <c r="B298" s="290" t="s">
        <v>210</v>
      </c>
      <c r="C298" s="266" t="s">
        <v>906</v>
      </c>
      <c r="D298" s="302" t="s">
        <v>436</v>
      </c>
      <c r="E298" s="302" t="s">
        <v>436</v>
      </c>
      <c r="F298" s="302" t="s">
        <v>436</v>
      </c>
      <c r="G298" s="302" t="s">
        <v>436</v>
      </c>
      <c r="H298" s="302" t="s">
        <v>436</v>
      </c>
      <c r="I298" s="302" t="s">
        <v>436</v>
      </c>
      <c r="J298" s="302" t="s">
        <v>436</v>
      </c>
      <c r="K298" s="302" t="s">
        <v>436</v>
      </c>
      <c r="L298" s="302" t="s">
        <v>436</v>
      </c>
      <c r="M298" s="302" t="s">
        <v>436</v>
      </c>
      <c r="N298" s="302" t="s">
        <v>436</v>
      </c>
      <c r="O298" s="302" t="s">
        <v>436</v>
      </c>
      <c r="P298" s="302" t="s">
        <v>436</v>
      </c>
      <c r="Q298" s="302" t="s">
        <v>436</v>
      </c>
      <c r="R298" s="302" t="s">
        <v>436</v>
      </c>
      <c r="S298" s="302" t="s">
        <v>436</v>
      </c>
      <c r="T298" s="302" t="s">
        <v>436</v>
      </c>
      <c r="U298" s="302" t="s">
        <v>436</v>
      </c>
      <c r="V298" s="323"/>
      <c r="W298" s="382"/>
    </row>
    <row r="299" spans="1:23" s="283" customFormat="1" x14ac:dyDescent="0.25">
      <c r="A299" s="365" t="s">
        <v>842</v>
      </c>
      <c r="B299" s="288" t="s">
        <v>860</v>
      </c>
      <c r="C299" s="266" t="s">
        <v>906</v>
      </c>
      <c r="D299" s="302" t="s">
        <v>436</v>
      </c>
      <c r="E299" s="302" t="s">
        <v>436</v>
      </c>
      <c r="F299" s="302" t="s">
        <v>436</v>
      </c>
      <c r="G299" s="302" t="s">
        <v>436</v>
      </c>
      <c r="H299" s="302" t="s">
        <v>436</v>
      </c>
      <c r="I299" s="302" t="s">
        <v>436</v>
      </c>
      <c r="J299" s="302" t="s">
        <v>436</v>
      </c>
      <c r="K299" s="302" t="s">
        <v>436</v>
      </c>
      <c r="L299" s="302" t="s">
        <v>436</v>
      </c>
      <c r="M299" s="302" t="s">
        <v>436</v>
      </c>
      <c r="N299" s="302" t="s">
        <v>436</v>
      </c>
      <c r="O299" s="302" t="s">
        <v>436</v>
      </c>
      <c r="P299" s="302" t="s">
        <v>436</v>
      </c>
      <c r="Q299" s="302" t="s">
        <v>436</v>
      </c>
      <c r="R299" s="302" t="s">
        <v>436</v>
      </c>
      <c r="S299" s="302" t="s">
        <v>436</v>
      </c>
      <c r="T299" s="302" t="s">
        <v>436</v>
      </c>
      <c r="U299" s="302" t="s">
        <v>436</v>
      </c>
      <c r="V299" s="323"/>
      <c r="W299" s="382"/>
    </row>
    <row r="300" spans="1:23" s="283" customFormat="1" x14ac:dyDescent="0.25">
      <c r="A300" s="365" t="s">
        <v>847</v>
      </c>
      <c r="B300" s="290" t="s">
        <v>210</v>
      </c>
      <c r="C300" s="266" t="s">
        <v>906</v>
      </c>
      <c r="D300" s="302" t="s">
        <v>436</v>
      </c>
      <c r="E300" s="302" t="s">
        <v>436</v>
      </c>
      <c r="F300" s="302" t="s">
        <v>436</v>
      </c>
      <c r="G300" s="302" t="s">
        <v>436</v>
      </c>
      <c r="H300" s="302" t="s">
        <v>436</v>
      </c>
      <c r="I300" s="302" t="s">
        <v>436</v>
      </c>
      <c r="J300" s="302" t="s">
        <v>436</v>
      </c>
      <c r="K300" s="302" t="s">
        <v>436</v>
      </c>
      <c r="L300" s="302" t="s">
        <v>436</v>
      </c>
      <c r="M300" s="302" t="s">
        <v>436</v>
      </c>
      <c r="N300" s="302" t="s">
        <v>436</v>
      </c>
      <c r="O300" s="302" t="s">
        <v>436</v>
      </c>
      <c r="P300" s="302" t="s">
        <v>436</v>
      </c>
      <c r="Q300" s="302" t="s">
        <v>436</v>
      </c>
      <c r="R300" s="302" t="s">
        <v>436</v>
      </c>
      <c r="S300" s="302" t="s">
        <v>436</v>
      </c>
      <c r="T300" s="302" t="s">
        <v>436</v>
      </c>
      <c r="U300" s="302" t="s">
        <v>436</v>
      </c>
      <c r="V300" s="323"/>
      <c r="W300" s="382"/>
    </row>
    <row r="301" spans="1:23" s="283" customFormat="1" ht="25.5" x14ac:dyDescent="0.25">
      <c r="A301" s="365" t="s">
        <v>843</v>
      </c>
      <c r="B301" s="288" t="s">
        <v>891</v>
      </c>
      <c r="C301" s="266" t="s">
        <v>906</v>
      </c>
      <c r="D301" s="302" t="s">
        <v>436</v>
      </c>
      <c r="E301" s="302" t="s">
        <v>436</v>
      </c>
      <c r="F301" s="302" t="s">
        <v>436</v>
      </c>
      <c r="G301" s="302" t="s">
        <v>436</v>
      </c>
      <c r="H301" s="302" t="s">
        <v>436</v>
      </c>
      <c r="I301" s="302" t="s">
        <v>436</v>
      </c>
      <c r="J301" s="302" t="s">
        <v>436</v>
      </c>
      <c r="K301" s="302" t="s">
        <v>436</v>
      </c>
      <c r="L301" s="302" t="s">
        <v>436</v>
      </c>
      <c r="M301" s="302" t="s">
        <v>436</v>
      </c>
      <c r="N301" s="302" t="s">
        <v>436</v>
      </c>
      <c r="O301" s="302" t="s">
        <v>436</v>
      </c>
      <c r="P301" s="302" t="s">
        <v>436</v>
      </c>
      <c r="Q301" s="302" t="s">
        <v>436</v>
      </c>
      <c r="R301" s="302" t="s">
        <v>436</v>
      </c>
      <c r="S301" s="302" t="s">
        <v>436</v>
      </c>
      <c r="T301" s="302" t="s">
        <v>436</v>
      </c>
      <c r="U301" s="302" t="s">
        <v>436</v>
      </c>
      <c r="V301" s="323"/>
      <c r="W301" s="382"/>
    </row>
    <row r="302" spans="1:23" s="283" customFormat="1" x14ac:dyDescent="0.25">
      <c r="A302" s="365" t="s">
        <v>848</v>
      </c>
      <c r="B302" s="290" t="s">
        <v>210</v>
      </c>
      <c r="C302" s="266" t="s">
        <v>906</v>
      </c>
      <c r="D302" s="302" t="s">
        <v>436</v>
      </c>
      <c r="E302" s="302" t="s">
        <v>436</v>
      </c>
      <c r="F302" s="302" t="s">
        <v>436</v>
      </c>
      <c r="G302" s="302" t="s">
        <v>436</v>
      </c>
      <c r="H302" s="302" t="s">
        <v>436</v>
      </c>
      <c r="I302" s="302" t="s">
        <v>436</v>
      </c>
      <c r="J302" s="302" t="s">
        <v>436</v>
      </c>
      <c r="K302" s="302" t="s">
        <v>436</v>
      </c>
      <c r="L302" s="302" t="s">
        <v>436</v>
      </c>
      <c r="M302" s="302" t="s">
        <v>436</v>
      </c>
      <c r="N302" s="302" t="s">
        <v>436</v>
      </c>
      <c r="O302" s="302" t="s">
        <v>436</v>
      </c>
      <c r="P302" s="302" t="s">
        <v>436</v>
      </c>
      <c r="Q302" s="302" t="s">
        <v>436</v>
      </c>
      <c r="R302" s="302" t="s">
        <v>436</v>
      </c>
      <c r="S302" s="302" t="s">
        <v>436</v>
      </c>
      <c r="T302" s="302" t="s">
        <v>436</v>
      </c>
      <c r="U302" s="302" t="s">
        <v>436</v>
      </c>
      <c r="V302" s="323"/>
      <c r="W302" s="382"/>
    </row>
    <row r="303" spans="1:23" s="283" customFormat="1" x14ac:dyDescent="0.25">
      <c r="A303" s="365" t="s">
        <v>1075</v>
      </c>
      <c r="B303" s="288" t="s">
        <v>1076</v>
      </c>
      <c r="C303" s="266" t="s">
        <v>906</v>
      </c>
      <c r="D303" s="408">
        <v>47.7</v>
      </c>
      <c r="E303" s="302">
        <v>63.65</v>
      </c>
      <c r="F303" s="302">
        <v>79.64</v>
      </c>
      <c r="G303" s="302" t="s">
        <v>436</v>
      </c>
      <c r="H303" s="305">
        <v>159.952</v>
      </c>
      <c r="I303" s="302" t="s">
        <v>436</v>
      </c>
      <c r="J303" s="302" t="s">
        <v>436</v>
      </c>
      <c r="K303" s="302" t="s">
        <v>436</v>
      </c>
      <c r="L303" s="302" t="s">
        <v>436</v>
      </c>
      <c r="M303" s="302" t="s">
        <v>436</v>
      </c>
      <c r="N303" s="302" t="s">
        <v>436</v>
      </c>
      <c r="O303" s="302" t="s">
        <v>436</v>
      </c>
      <c r="P303" s="302" t="s">
        <v>436</v>
      </c>
      <c r="Q303" s="302" t="s">
        <v>436</v>
      </c>
      <c r="R303" s="302" t="s">
        <v>436</v>
      </c>
      <c r="S303" s="302" t="s">
        <v>436</v>
      </c>
      <c r="T303" s="302" t="s">
        <v>436</v>
      </c>
      <c r="U303" s="302" t="s">
        <v>436</v>
      </c>
      <c r="V303" s="323"/>
      <c r="W303" s="382"/>
    </row>
    <row r="304" spans="1:23" s="283" customFormat="1" x14ac:dyDescent="0.25">
      <c r="A304" s="365" t="s">
        <v>1077</v>
      </c>
      <c r="B304" s="290" t="s">
        <v>210</v>
      </c>
      <c r="C304" s="266" t="s">
        <v>906</v>
      </c>
      <c r="D304" s="302" t="s">
        <v>436</v>
      </c>
      <c r="E304" s="302" t="s">
        <v>436</v>
      </c>
      <c r="F304" s="302" t="s">
        <v>436</v>
      </c>
      <c r="G304" s="302" t="s">
        <v>436</v>
      </c>
      <c r="H304" s="302" t="s">
        <v>436</v>
      </c>
      <c r="I304" s="302" t="s">
        <v>436</v>
      </c>
      <c r="J304" s="302" t="s">
        <v>436</v>
      </c>
      <c r="K304" s="302" t="s">
        <v>436</v>
      </c>
      <c r="L304" s="302" t="s">
        <v>436</v>
      </c>
      <c r="M304" s="302" t="s">
        <v>436</v>
      </c>
      <c r="N304" s="302" t="s">
        <v>436</v>
      </c>
      <c r="O304" s="302" t="s">
        <v>436</v>
      </c>
      <c r="P304" s="302" t="s">
        <v>436</v>
      </c>
      <c r="Q304" s="302" t="s">
        <v>436</v>
      </c>
      <c r="R304" s="302" t="s">
        <v>436</v>
      </c>
      <c r="S304" s="302" t="s">
        <v>436</v>
      </c>
      <c r="T304" s="302" t="s">
        <v>436</v>
      </c>
      <c r="U304" s="302" t="s">
        <v>436</v>
      </c>
      <c r="V304" s="323"/>
      <c r="W304" s="382"/>
    </row>
    <row r="305" spans="1:23" s="283" customFormat="1" ht="25.5" x14ac:dyDescent="0.2">
      <c r="A305" s="365" t="s">
        <v>726</v>
      </c>
      <c r="B305" s="289" t="s">
        <v>86</v>
      </c>
      <c r="C305" s="266" t="s">
        <v>179</v>
      </c>
      <c r="D305" s="522">
        <v>100.83456404826259</v>
      </c>
      <c r="E305" s="388">
        <v>101.05</v>
      </c>
      <c r="F305" s="388">
        <f>0.998389939824294*100</f>
        <v>99.8389939824294</v>
      </c>
      <c r="G305" s="388">
        <f>1*100</f>
        <v>100</v>
      </c>
      <c r="H305" s="388">
        <f>1.05073009899562*100</f>
        <v>105.07300989956201</v>
      </c>
      <c r="I305" s="388">
        <f>1*100</f>
        <v>100</v>
      </c>
      <c r="J305" s="388">
        <f>1*100</f>
        <v>100</v>
      </c>
      <c r="K305" s="388"/>
      <c r="L305" s="388">
        <f>1*100</f>
        <v>100</v>
      </c>
      <c r="M305" s="388"/>
      <c r="N305" s="388"/>
      <c r="O305" s="388">
        <f>1*100</f>
        <v>100</v>
      </c>
      <c r="P305" s="388"/>
      <c r="Q305" s="388"/>
      <c r="R305" s="388">
        <f>1*100</f>
        <v>100</v>
      </c>
      <c r="S305" s="315"/>
      <c r="T305" s="315"/>
      <c r="U305" s="302" t="s">
        <v>436</v>
      </c>
      <c r="V305" s="388"/>
      <c r="W305" s="384"/>
    </row>
    <row r="306" spans="1:23" s="283" customFormat="1" x14ac:dyDescent="0.25">
      <c r="A306" s="365" t="s">
        <v>849</v>
      </c>
      <c r="B306" s="288" t="s">
        <v>1115</v>
      </c>
      <c r="C306" s="266" t="s">
        <v>179</v>
      </c>
      <c r="D306" s="408" t="s">
        <v>436</v>
      </c>
      <c r="E306" s="296" t="s">
        <v>436</v>
      </c>
      <c r="F306" s="296" t="s">
        <v>436</v>
      </c>
      <c r="G306" s="296" t="s">
        <v>436</v>
      </c>
      <c r="H306" s="296"/>
      <c r="I306" s="296" t="s">
        <v>436</v>
      </c>
      <c r="J306" s="296" t="s">
        <v>436</v>
      </c>
      <c r="K306" s="296" t="s">
        <v>436</v>
      </c>
      <c r="L306" s="296" t="s">
        <v>436</v>
      </c>
      <c r="M306" s="296" t="s">
        <v>436</v>
      </c>
      <c r="N306" s="296" t="s">
        <v>436</v>
      </c>
      <c r="O306" s="296" t="s">
        <v>436</v>
      </c>
      <c r="P306" s="296" t="s">
        <v>436</v>
      </c>
      <c r="Q306" s="296" t="s">
        <v>436</v>
      </c>
      <c r="R306" s="296" t="s">
        <v>436</v>
      </c>
      <c r="S306" s="296" t="s">
        <v>436</v>
      </c>
      <c r="T306" s="296" t="s">
        <v>436</v>
      </c>
      <c r="U306" s="296" t="s">
        <v>436</v>
      </c>
      <c r="V306" s="395"/>
      <c r="W306" s="382"/>
    </row>
    <row r="307" spans="1:23" s="283" customFormat="1" ht="25.5" x14ac:dyDescent="0.25">
      <c r="A307" s="365" t="s">
        <v>1080</v>
      </c>
      <c r="B307" s="288" t="s">
        <v>1116</v>
      </c>
      <c r="C307" s="266" t="s">
        <v>179</v>
      </c>
      <c r="D307" s="408" t="s">
        <v>436</v>
      </c>
      <c r="E307" s="296" t="s">
        <v>436</v>
      </c>
      <c r="F307" s="296" t="s">
        <v>436</v>
      </c>
      <c r="G307" s="296" t="s">
        <v>436</v>
      </c>
      <c r="H307" s="296" t="s">
        <v>436</v>
      </c>
      <c r="I307" s="296" t="s">
        <v>436</v>
      </c>
      <c r="J307" s="296" t="s">
        <v>436</v>
      </c>
      <c r="K307" s="296" t="s">
        <v>436</v>
      </c>
      <c r="L307" s="296" t="s">
        <v>436</v>
      </c>
      <c r="M307" s="296" t="s">
        <v>436</v>
      </c>
      <c r="N307" s="296" t="s">
        <v>436</v>
      </c>
      <c r="O307" s="296" t="s">
        <v>436</v>
      </c>
      <c r="P307" s="296" t="s">
        <v>436</v>
      </c>
      <c r="Q307" s="296" t="s">
        <v>436</v>
      </c>
      <c r="R307" s="296" t="s">
        <v>436</v>
      </c>
      <c r="S307" s="296" t="s">
        <v>436</v>
      </c>
      <c r="T307" s="296" t="s">
        <v>436</v>
      </c>
      <c r="U307" s="296" t="s">
        <v>436</v>
      </c>
      <c r="V307" s="395"/>
      <c r="W307" s="382"/>
    </row>
    <row r="308" spans="1:23" s="283" customFormat="1" ht="25.5" x14ac:dyDescent="0.25">
      <c r="A308" s="365" t="s">
        <v>1081</v>
      </c>
      <c r="B308" s="288" t="s">
        <v>1117</v>
      </c>
      <c r="C308" s="266" t="s">
        <v>179</v>
      </c>
      <c r="D308" s="408" t="s">
        <v>436</v>
      </c>
      <c r="E308" s="296" t="s">
        <v>436</v>
      </c>
      <c r="F308" s="296" t="s">
        <v>436</v>
      </c>
      <c r="G308" s="296" t="s">
        <v>436</v>
      </c>
      <c r="H308" s="296" t="s">
        <v>436</v>
      </c>
      <c r="I308" s="296" t="s">
        <v>436</v>
      </c>
      <c r="J308" s="296" t="s">
        <v>436</v>
      </c>
      <c r="K308" s="296" t="s">
        <v>436</v>
      </c>
      <c r="L308" s="296" t="s">
        <v>436</v>
      </c>
      <c r="M308" s="296" t="s">
        <v>436</v>
      </c>
      <c r="N308" s="296" t="s">
        <v>436</v>
      </c>
      <c r="O308" s="296" t="s">
        <v>436</v>
      </c>
      <c r="P308" s="296" t="s">
        <v>436</v>
      </c>
      <c r="Q308" s="296" t="s">
        <v>436</v>
      </c>
      <c r="R308" s="296" t="s">
        <v>436</v>
      </c>
      <c r="S308" s="296" t="s">
        <v>436</v>
      </c>
      <c r="T308" s="296" t="s">
        <v>436</v>
      </c>
      <c r="U308" s="296" t="s">
        <v>436</v>
      </c>
      <c r="V308" s="395"/>
      <c r="W308" s="382"/>
    </row>
    <row r="309" spans="1:23" s="283" customFormat="1" ht="25.5" x14ac:dyDescent="0.25">
      <c r="A309" s="365" t="s">
        <v>43</v>
      </c>
      <c r="B309" s="288" t="s">
        <v>1118</v>
      </c>
      <c r="C309" s="266" t="s">
        <v>179</v>
      </c>
      <c r="D309" s="408" t="s">
        <v>436</v>
      </c>
      <c r="E309" s="296" t="s">
        <v>436</v>
      </c>
      <c r="F309" s="296" t="s">
        <v>436</v>
      </c>
      <c r="G309" s="296" t="s">
        <v>436</v>
      </c>
      <c r="H309" s="296" t="s">
        <v>436</v>
      </c>
      <c r="I309" s="296" t="s">
        <v>436</v>
      </c>
      <c r="J309" s="296" t="s">
        <v>436</v>
      </c>
      <c r="K309" s="296" t="s">
        <v>436</v>
      </c>
      <c r="L309" s="296" t="s">
        <v>436</v>
      </c>
      <c r="M309" s="296" t="s">
        <v>436</v>
      </c>
      <c r="N309" s="296" t="s">
        <v>436</v>
      </c>
      <c r="O309" s="296" t="s">
        <v>436</v>
      </c>
      <c r="P309" s="296" t="s">
        <v>436</v>
      </c>
      <c r="Q309" s="296" t="s">
        <v>436</v>
      </c>
      <c r="R309" s="296" t="s">
        <v>436</v>
      </c>
      <c r="S309" s="296" t="s">
        <v>436</v>
      </c>
      <c r="T309" s="296" t="s">
        <v>436</v>
      </c>
      <c r="U309" s="296" t="s">
        <v>436</v>
      </c>
      <c r="V309" s="395"/>
      <c r="W309" s="382"/>
    </row>
    <row r="310" spans="1:23" s="283" customFormat="1" x14ac:dyDescent="0.25">
      <c r="A310" s="365" t="s">
        <v>850</v>
      </c>
      <c r="B310" s="287" t="s">
        <v>109</v>
      </c>
      <c r="C310" s="266" t="s">
        <v>179</v>
      </c>
      <c r="D310" s="408" t="s">
        <v>436</v>
      </c>
      <c r="E310" s="296" t="s">
        <v>436</v>
      </c>
      <c r="F310" s="296" t="s">
        <v>436</v>
      </c>
      <c r="G310" s="296" t="s">
        <v>436</v>
      </c>
      <c r="H310" s="296" t="s">
        <v>436</v>
      </c>
      <c r="I310" s="296" t="s">
        <v>436</v>
      </c>
      <c r="J310" s="296" t="s">
        <v>436</v>
      </c>
      <c r="K310" s="296" t="s">
        <v>436</v>
      </c>
      <c r="L310" s="296" t="s">
        <v>436</v>
      </c>
      <c r="M310" s="296" t="s">
        <v>436</v>
      </c>
      <c r="N310" s="296" t="s">
        <v>436</v>
      </c>
      <c r="O310" s="296" t="s">
        <v>436</v>
      </c>
      <c r="P310" s="296" t="s">
        <v>436</v>
      </c>
      <c r="Q310" s="296" t="s">
        <v>436</v>
      </c>
      <c r="R310" s="296" t="s">
        <v>436</v>
      </c>
      <c r="S310" s="296" t="s">
        <v>436</v>
      </c>
      <c r="T310" s="296" t="s">
        <v>436</v>
      </c>
      <c r="U310" s="296" t="s">
        <v>436</v>
      </c>
      <c r="V310" s="336"/>
      <c r="W310" s="382"/>
    </row>
    <row r="311" spans="1:23" s="283" customFormat="1" x14ac:dyDescent="0.25">
      <c r="A311" s="365" t="s">
        <v>851</v>
      </c>
      <c r="B311" s="287" t="s">
        <v>1119</v>
      </c>
      <c r="C311" s="266" t="s">
        <v>179</v>
      </c>
      <c r="D311" s="522">
        <v>99.938435338728155</v>
      </c>
      <c r="E311" s="388">
        <v>99.69</v>
      </c>
      <c r="F311" s="584">
        <f>0.83335086061927*100</f>
        <v>83.335086061927001</v>
      </c>
      <c r="G311" s="584">
        <f>1*100</f>
        <v>100</v>
      </c>
      <c r="H311" s="388">
        <f>1.00332569451282*100</f>
        <v>100.332569451282</v>
      </c>
      <c r="I311" s="388">
        <v>100</v>
      </c>
      <c r="J311" s="388">
        <v>100</v>
      </c>
      <c r="K311" s="396"/>
      <c r="L311" s="396">
        <f>0.877818149255939*100</f>
        <v>87.781814925593906</v>
      </c>
      <c r="M311" s="388"/>
      <c r="N311" s="396"/>
      <c r="O311" s="396">
        <f>0.877818149255939*100</f>
        <v>87.781814925593906</v>
      </c>
      <c r="P311" s="388"/>
      <c r="Q311" s="388"/>
      <c r="R311" s="396">
        <f>0.877818149255939*100</f>
        <v>87.781814925593906</v>
      </c>
      <c r="S311" s="296"/>
      <c r="T311" s="296"/>
      <c r="U311" s="296"/>
      <c r="V311" s="388"/>
      <c r="W311" s="384"/>
    </row>
    <row r="312" spans="1:23" s="283" customFormat="1" x14ac:dyDescent="0.25">
      <c r="A312" s="365" t="s">
        <v>852</v>
      </c>
      <c r="B312" s="287" t="s">
        <v>102</v>
      </c>
      <c r="C312" s="266" t="s">
        <v>179</v>
      </c>
      <c r="D312" s="408" t="s">
        <v>436</v>
      </c>
      <c r="E312" s="296" t="s">
        <v>436</v>
      </c>
      <c r="F312" s="296" t="s">
        <v>436</v>
      </c>
      <c r="G312" s="296" t="s">
        <v>436</v>
      </c>
      <c r="H312" s="296" t="s">
        <v>436</v>
      </c>
      <c r="I312" s="296" t="s">
        <v>436</v>
      </c>
      <c r="J312" s="296" t="s">
        <v>436</v>
      </c>
      <c r="K312" s="296" t="s">
        <v>436</v>
      </c>
      <c r="L312" s="296" t="s">
        <v>436</v>
      </c>
      <c r="M312" s="296" t="s">
        <v>436</v>
      </c>
      <c r="N312" s="296" t="s">
        <v>436</v>
      </c>
      <c r="O312" s="296" t="s">
        <v>436</v>
      </c>
      <c r="P312" s="296" t="s">
        <v>436</v>
      </c>
      <c r="Q312" s="296" t="s">
        <v>436</v>
      </c>
      <c r="R312" s="296" t="s">
        <v>436</v>
      </c>
      <c r="S312" s="296" t="s">
        <v>436</v>
      </c>
      <c r="T312" s="296" t="s">
        <v>436</v>
      </c>
      <c r="U312" s="296" t="s">
        <v>436</v>
      </c>
      <c r="V312" s="323"/>
      <c r="W312" s="382"/>
    </row>
    <row r="313" spans="1:23" s="283" customFormat="1" ht="19.5" customHeight="1" x14ac:dyDescent="0.25">
      <c r="A313" s="365" t="s">
        <v>853</v>
      </c>
      <c r="B313" s="287" t="s">
        <v>1120</v>
      </c>
      <c r="C313" s="266" t="s">
        <v>179</v>
      </c>
      <c r="D313" s="408" t="s">
        <v>436</v>
      </c>
      <c r="E313" s="296" t="s">
        <v>436</v>
      </c>
      <c r="F313" s="296" t="s">
        <v>436</v>
      </c>
      <c r="G313" s="296" t="s">
        <v>436</v>
      </c>
      <c r="H313" s="302" t="s">
        <v>436</v>
      </c>
      <c r="I313" s="296" t="s">
        <v>436</v>
      </c>
      <c r="J313" s="296" t="s">
        <v>436</v>
      </c>
      <c r="K313" s="296" t="s">
        <v>436</v>
      </c>
      <c r="L313" s="296" t="s">
        <v>436</v>
      </c>
      <c r="M313" s="296" t="s">
        <v>436</v>
      </c>
      <c r="N313" s="296" t="s">
        <v>436</v>
      </c>
      <c r="O313" s="296" t="s">
        <v>436</v>
      </c>
      <c r="P313" s="296" t="s">
        <v>436</v>
      </c>
      <c r="Q313" s="296" t="s">
        <v>436</v>
      </c>
      <c r="R313" s="296" t="s">
        <v>436</v>
      </c>
      <c r="S313" s="296" t="s">
        <v>436</v>
      </c>
      <c r="T313" s="296" t="s">
        <v>436</v>
      </c>
      <c r="U313" s="296" t="s">
        <v>436</v>
      </c>
      <c r="V313" s="323"/>
      <c r="W313" s="382"/>
    </row>
    <row r="314" spans="1:23" s="283" customFormat="1" ht="19.5" customHeight="1" x14ac:dyDescent="0.25">
      <c r="A314" s="365" t="s">
        <v>854</v>
      </c>
      <c r="B314" s="287" t="s">
        <v>110</v>
      </c>
      <c r="C314" s="266" t="s">
        <v>179</v>
      </c>
      <c r="D314" s="408" t="s">
        <v>436</v>
      </c>
      <c r="E314" s="296" t="s">
        <v>436</v>
      </c>
      <c r="F314" s="296" t="s">
        <v>436</v>
      </c>
      <c r="G314" s="296" t="s">
        <v>436</v>
      </c>
      <c r="H314" s="296" t="s">
        <v>436</v>
      </c>
      <c r="I314" s="296" t="s">
        <v>436</v>
      </c>
      <c r="J314" s="296" t="s">
        <v>436</v>
      </c>
      <c r="K314" s="296" t="s">
        <v>436</v>
      </c>
      <c r="L314" s="296" t="s">
        <v>436</v>
      </c>
      <c r="M314" s="296" t="s">
        <v>436</v>
      </c>
      <c r="N314" s="296" t="s">
        <v>436</v>
      </c>
      <c r="O314" s="296" t="s">
        <v>436</v>
      </c>
      <c r="P314" s="296" t="s">
        <v>436</v>
      </c>
      <c r="Q314" s="296" t="s">
        <v>436</v>
      </c>
      <c r="R314" s="296" t="s">
        <v>436</v>
      </c>
      <c r="S314" s="296" t="s">
        <v>436</v>
      </c>
      <c r="T314" s="296" t="s">
        <v>436</v>
      </c>
      <c r="U314" s="296" t="s">
        <v>436</v>
      </c>
      <c r="V314" s="325"/>
      <c r="W314" s="382"/>
    </row>
    <row r="315" spans="1:23" s="283" customFormat="1" ht="36.75" customHeight="1" x14ac:dyDescent="0.25">
      <c r="A315" s="365" t="s">
        <v>855</v>
      </c>
      <c r="B315" s="288" t="s">
        <v>87</v>
      </c>
      <c r="C315" s="266" t="s">
        <v>179</v>
      </c>
      <c r="D315" s="408" t="s">
        <v>436</v>
      </c>
      <c r="E315" s="296" t="s">
        <v>436</v>
      </c>
      <c r="F315" s="296" t="s">
        <v>436</v>
      </c>
      <c r="G315" s="296" t="s">
        <v>436</v>
      </c>
      <c r="H315" s="296" t="s">
        <v>436</v>
      </c>
      <c r="I315" s="296" t="s">
        <v>436</v>
      </c>
      <c r="J315" s="296" t="s">
        <v>436</v>
      </c>
      <c r="K315" s="296" t="s">
        <v>436</v>
      </c>
      <c r="L315" s="296" t="s">
        <v>436</v>
      </c>
      <c r="M315" s="296" t="s">
        <v>436</v>
      </c>
      <c r="N315" s="296" t="s">
        <v>436</v>
      </c>
      <c r="O315" s="296" t="s">
        <v>436</v>
      </c>
      <c r="P315" s="296" t="s">
        <v>436</v>
      </c>
      <c r="Q315" s="296" t="s">
        <v>436</v>
      </c>
      <c r="R315" s="296" t="s">
        <v>436</v>
      </c>
      <c r="S315" s="296" t="s">
        <v>436</v>
      </c>
      <c r="T315" s="296" t="s">
        <v>436</v>
      </c>
      <c r="U315" s="296" t="s">
        <v>436</v>
      </c>
      <c r="V315" s="325"/>
      <c r="W315" s="382"/>
    </row>
    <row r="316" spans="1:23" s="283" customFormat="1" ht="19.5" customHeight="1" x14ac:dyDescent="0.25">
      <c r="A316" s="365" t="s">
        <v>142</v>
      </c>
      <c r="B316" s="292" t="s">
        <v>800</v>
      </c>
      <c r="C316" s="266" t="s">
        <v>179</v>
      </c>
      <c r="D316" s="408" t="s">
        <v>436</v>
      </c>
      <c r="E316" s="296" t="s">
        <v>436</v>
      </c>
      <c r="F316" s="296" t="s">
        <v>436</v>
      </c>
      <c r="G316" s="296" t="s">
        <v>436</v>
      </c>
      <c r="H316" s="296" t="s">
        <v>436</v>
      </c>
      <c r="I316" s="296" t="s">
        <v>436</v>
      </c>
      <c r="J316" s="296" t="s">
        <v>436</v>
      </c>
      <c r="K316" s="296" t="s">
        <v>436</v>
      </c>
      <c r="L316" s="296" t="s">
        <v>436</v>
      </c>
      <c r="M316" s="296" t="s">
        <v>436</v>
      </c>
      <c r="N316" s="296" t="s">
        <v>436</v>
      </c>
      <c r="O316" s="296" t="s">
        <v>436</v>
      </c>
      <c r="P316" s="296" t="s">
        <v>436</v>
      </c>
      <c r="Q316" s="296" t="s">
        <v>436</v>
      </c>
      <c r="R316" s="296" t="s">
        <v>436</v>
      </c>
      <c r="S316" s="296" t="s">
        <v>436</v>
      </c>
      <c r="T316" s="296" t="s">
        <v>436</v>
      </c>
      <c r="U316" s="296" t="s">
        <v>436</v>
      </c>
      <c r="V316" s="323"/>
      <c r="W316" s="382"/>
    </row>
    <row r="317" spans="1:23" s="283" customFormat="1" ht="19.5" customHeight="1" thickBot="1" x14ac:dyDescent="0.3">
      <c r="A317" s="366" t="s">
        <v>143</v>
      </c>
      <c r="B317" s="293" t="s">
        <v>788</v>
      </c>
      <c r="C317" s="267" t="s">
        <v>179</v>
      </c>
      <c r="D317" s="468" t="s">
        <v>436</v>
      </c>
      <c r="E317" s="469" t="s">
        <v>436</v>
      </c>
      <c r="F317" s="469" t="s">
        <v>436</v>
      </c>
      <c r="G317" s="469" t="s">
        <v>436</v>
      </c>
      <c r="H317" s="469" t="s">
        <v>436</v>
      </c>
      <c r="I317" s="469" t="s">
        <v>436</v>
      </c>
      <c r="J317" s="469" t="s">
        <v>436</v>
      </c>
      <c r="K317" s="469" t="s">
        <v>436</v>
      </c>
      <c r="L317" s="469" t="s">
        <v>436</v>
      </c>
      <c r="M317" s="469" t="s">
        <v>436</v>
      </c>
      <c r="N317" s="469" t="s">
        <v>436</v>
      </c>
      <c r="O317" s="469" t="s">
        <v>436</v>
      </c>
      <c r="P317" s="469" t="s">
        <v>436</v>
      </c>
      <c r="Q317" s="469" t="s">
        <v>436</v>
      </c>
      <c r="R317" s="469" t="s">
        <v>436</v>
      </c>
      <c r="S317" s="469" t="s">
        <v>436</v>
      </c>
      <c r="T317" s="469" t="s">
        <v>436</v>
      </c>
      <c r="U317" s="469" t="s">
        <v>436</v>
      </c>
      <c r="V317" s="325"/>
      <c r="W317" s="518"/>
    </row>
    <row r="318" spans="1:23" s="283" customFormat="1" ht="15.6" customHeight="1" thickBot="1" x14ac:dyDescent="0.3">
      <c r="A318" s="713" t="s">
        <v>722</v>
      </c>
      <c r="B318" s="714"/>
      <c r="C318" s="714"/>
      <c r="D318" s="714"/>
      <c r="E318" s="714"/>
      <c r="F318" s="714"/>
      <c r="G318" s="714"/>
      <c r="H318" s="714"/>
      <c r="I318" s="714"/>
      <c r="J318" s="714"/>
      <c r="K318" s="714"/>
      <c r="L318" s="714"/>
      <c r="M318" s="714"/>
      <c r="N318" s="714"/>
      <c r="O318" s="714"/>
      <c r="P318" s="714"/>
      <c r="Q318" s="714"/>
      <c r="R318" s="714"/>
      <c r="S318" s="714"/>
      <c r="T318" s="714"/>
      <c r="U318" s="714"/>
      <c r="V318" s="714"/>
      <c r="W318" s="715"/>
    </row>
    <row r="319" spans="1:23" x14ac:dyDescent="0.25">
      <c r="A319" s="435" t="s">
        <v>727</v>
      </c>
      <c r="B319" s="444" t="s">
        <v>765</v>
      </c>
      <c r="C319" s="442" t="s">
        <v>436</v>
      </c>
      <c r="D319" s="519" t="s">
        <v>745</v>
      </c>
      <c r="E319" s="358" t="s">
        <v>745</v>
      </c>
      <c r="F319" s="358" t="s">
        <v>745</v>
      </c>
      <c r="G319" s="358" t="s">
        <v>745</v>
      </c>
      <c r="H319" s="358" t="s">
        <v>745</v>
      </c>
      <c r="I319" s="358" t="s">
        <v>745</v>
      </c>
      <c r="J319" s="358" t="s">
        <v>745</v>
      </c>
      <c r="K319" s="358" t="s">
        <v>1130</v>
      </c>
      <c r="L319" s="358" t="s">
        <v>745</v>
      </c>
      <c r="M319" s="358" t="s">
        <v>745</v>
      </c>
      <c r="N319" s="358" t="s">
        <v>745</v>
      </c>
      <c r="O319" s="358" t="s">
        <v>745</v>
      </c>
      <c r="P319" s="358" t="s">
        <v>745</v>
      </c>
      <c r="Q319" s="358" t="s">
        <v>1130</v>
      </c>
      <c r="R319" s="520" t="s">
        <v>745</v>
      </c>
      <c r="S319" s="505" t="s">
        <v>745</v>
      </c>
      <c r="T319" s="359"/>
      <c r="U319" s="519" t="s">
        <v>745</v>
      </c>
      <c r="V319" s="359" t="s">
        <v>745</v>
      </c>
      <c r="W319" s="521" t="s">
        <v>1130</v>
      </c>
    </row>
    <row r="320" spans="1:23" x14ac:dyDescent="0.25">
      <c r="A320" s="418" t="s">
        <v>728</v>
      </c>
      <c r="B320" s="438" t="s">
        <v>766</v>
      </c>
      <c r="C320" s="443" t="s">
        <v>182</v>
      </c>
      <c r="D320" s="483"/>
      <c r="E320" s="308"/>
      <c r="F320" s="308"/>
      <c r="G320" s="308"/>
      <c r="H320" s="308"/>
      <c r="I320" s="308"/>
      <c r="J320" s="308"/>
      <c r="K320" s="308"/>
      <c r="L320" s="308"/>
      <c r="M320" s="308"/>
      <c r="N320" s="308"/>
      <c r="O320" s="308"/>
      <c r="P320" s="308"/>
      <c r="Q320" s="308"/>
      <c r="R320" s="514"/>
      <c r="S320" s="513"/>
      <c r="T320" s="327"/>
      <c r="U320" s="508"/>
      <c r="V320" s="327"/>
      <c r="W320" s="379"/>
    </row>
    <row r="321" spans="1:23" x14ac:dyDescent="0.25">
      <c r="A321" s="418" t="s">
        <v>729</v>
      </c>
      <c r="B321" s="438" t="s">
        <v>767</v>
      </c>
      <c r="C321" s="443" t="s">
        <v>768</v>
      </c>
      <c r="D321" s="483"/>
      <c r="E321" s="308"/>
      <c r="F321" s="308"/>
      <c r="G321" s="308"/>
      <c r="H321" s="308"/>
      <c r="I321" s="308"/>
      <c r="J321" s="308"/>
      <c r="K321" s="308"/>
      <c r="L321" s="308"/>
      <c r="M321" s="308"/>
      <c r="N321" s="308"/>
      <c r="O321" s="308"/>
      <c r="P321" s="308"/>
      <c r="Q321" s="308"/>
      <c r="R321" s="514"/>
      <c r="S321" s="513"/>
      <c r="T321" s="327"/>
      <c r="U321" s="508"/>
      <c r="V321" s="327"/>
      <c r="W321" s="379"/>
    </row>
    <row r="322" spans="1:23" x14ac:dyDescent="0.25">
      <c r="A322" s="418" t="s">
        <v>730</v>
      </c>
      <c r="B322" s="438" t="s">
        <v>769</v>
      </c>
      <c r="C322" s="443" t="s">
        <v>182</v>
      </c>
      <c r="D322" s="483"/>
      <c r="E322" s="308"/>
      <c r="F322" s="308"/>
      <c r="G322" s="308"/>
      <c r="H322" s="308"/>
      <c r="I322" s="308"/>
      <c r="J322" s="308"/>
      <c r="K322" s="308"/>
      <c r="L322" s="308"/>
      <c r="M322" s="308"/>
      <c r="N322" s="308"/>
      <c r="O322" s="308"/>
      <c r="P322" s="308"/>
      <c r="Q322" s="308"/>
      <c r="R322" s="514"/>
      <c r="S322" s="513"/>
      <c r="T322" s="327"/>
      <c r="U322" s="508"/>
      <c r="V322" s="327"/>
      <c r="W322" s="379"/>
    </row>
    <row r="323" spans="1:23" x14ac:dyDescent="0.25">
      <c r="A323" s="418" t="s">
        <v>731</v>
      </c>
      <c r="B323" s="438" t="s">
        <v>771</v>
      </c>
      <c r="C323" s="443" t="s">
        <v>768</v>
      </c>
      <c r="D323" s="483"/>
      <c r="E323" s="308"/>
      <c r="F323" s="308"/>
      <c r="G323" s="308"/>
      <c r="H323" s="308"/>
      <c r="I323" s="308"/>
      <c r="J323" s="308"/>
      <c r="K323" s="308"/>
      <c r="L323" s="308"/>
      <c r="M323" s="308"/>
      <c r="N323" s="308"/>
      <c r="O323" s="308"/>
      <c r="P323" s="308"/>
      <c r="Q323" s="308"/>
      <c r="R323" s="514"/>
      <c r="S323" s="513"/>
      <c r="T323" s="327"/>
      <c r="U323" s="508"/>
      <c r="V323" s="327"/>
      <c r="W323" s="379"/>
    </row>
    <row r="324" spans="1:23" x14ac:dyDescent="0.25">
      <c r="A324" s="418" t="s">
        <v>733</v>
      </c>
      <c r="B324" s="438" t="s">
        <v>770</v>
      </c>
      <c r="C324" s="443" t="s">
        <v>340</v>
      </c>
      <c r="D324" s="483"/>
      <c r="E324" s="308"/>
      <c r="F324" s="308"/>
      <c r="G324" s="308"/>
      <c r="H324" s="308"/>
      <c r="I324" s="308"/>
      <c r="J324" s="308"/>
      <c r="K324" s="308"/>
      <c r="L324" s="308"/>
      <c r="M324" s="308"/>
      <c r="N324" s="308"/>
      <c r="O324" s="308"/>
      <c r="P324" s="308"/>
      <c r="Q324" s="308"/>
      <c r="R324" s="514"/>
      <c r="S324" s="513"/>
      <c r="T324" s="327"/>
      <c r="U324" s="508"/>
      <c r="V324" s="327"/>
      <c r="W324" s="379"/>
    </row>
    <row r="325" spans="1:23" x14ac:dyDescent="0.25">
      <c r="A325" s="418" t="s">
        <v>861</v>
      </c>
      <c r="B325" s="438" t="s">
        <v>732</v>
      </c>
      <c r="C325" s="443" t="s">
        <v>436</v>
      </c>
      <c r="D325" s="509" t="s">
        <v>745</v>
      </c>
      <c r="E325" s="309" t="s">
        <v>745</v>
      </c>
      <c r="F325" s="309" t="s">
        <v>745</v>
      </c>
      <c r="G325" s="309" t="s">
        <v>745</v>
      </c>
      <c r="H325" s="309" t="s">
        <v>745</v>
      </c>
      <c r="I325" s="309" t="s">
        <v>745</v>
      </c>
      <c r="J325" s="309" t="s">
        <v>745</v>
      </c>
      <c r="K325" s="309" t="s">
        <v>1130</v>
      </c>
      <c r="L325" s="309" t="s">
        <v>745</v>
      </c>
      <c r="M325" s="309" t="s">
        <v>745</v>
      </c>
      <c r="N325" s="309" t="s">
        <v>745</v>
      </c>
      <c r="O325" s="309" t="s">
        <v>745</v>
      </c>
      <c r="P325" s="309" t="s">
        <v>745</v>
      </c>
      <c r="Q325" s="309" t="s">
        <v>1130</v>
      </c>
      <c r="R325" s="515" t="s">
        <v>745</v>
      </c>
      <c r="S325" s="410" t="s">
        <v>745</v>
      </c>
      <c r="T325" s="328"/>
      <c r="U325" s="509" t="s">
        <v>745</v>
      </c>
      <c r="V325" s="328" t="s">
        <v>745</v>
      </c>
      <c r="W325" s="379" t="s">
        <v>1130</v>
      </c>
    </row>
    <row r="326" spans="1:23" x14ac:dyDescent="0.25">
      <c r="A326" s="418" t="s">
        <v>862</v>
      </c>
      <c r="B326" s="425" t="s">
        <v>735</v>
      </c>
      <c r="C326" s="443" t="s">
        <v>340</v>
      </c>
      <c r="D326" s="483"/>
      <c r="E326" s="308"/>
      <c r="F326" s="308"/>
      <c r="G326" s="308"/>
      <c r="H326" s="308"/>
      <c r="I326" s="308"/>
      <c r="J326" s="308"/>
      <c r="K326" s="308"/>
      <c r="L326" s="308"/>
      <c r="M326" s="308"/>
      <c r="N326" s="308"/>
      <c r="O326" s="308"/>
      <c r="P326" s="308"/>
      <c r="Q326" s="308"/>
      <c r="R326" s="514"/>
      <c r="S326" s="513"/>
      <c r="T326" s="327"/>
      <c r="U326" s="508"/>
      <c r="V326" s="327"/>
      <c r="W326" s="379"/>
    </row>
    <row r="327" spans="1:23" x14ac:dyDescent="0.25">
      <c r="A327" s="418" t="s">
        <v>863</v>
      </c>
      <c r="B327" s="425" t="s">
        <v>734</v>
      </c>
      <c r="C327" s="443" t="s">
        <v>183</v>
      </c>
      <c r="D327" s="483"/>
      <c r="E327" s="308"/>
      <c r="F327" s="308"/>
      <c r="G327" s="308"/>
      <c r="H327" s="308"/>
      <c r="I327" s="308"/>
      <c r="J327" s="308"/>
      <c r="K327" s="308"/>
      <c r="L327" s="308"/>
      <c r="M327" s="308"/>
      <c r="N327" s="308"/>
      <c r="O327" s="308"/>
      <c r="P327" s="308"/>
      <c r="Q327" s="308"/>
      <c r="R327" s="514"/>
      <c r="S327" s="513"/>
      <c r="T327" s="327"/>
      <c r="U327" s="508"/>
      <c r="V327" s="327"/>
      <c r="W327" s="379"/>
    </row>
    <row r="328" spans="1:23" x14ac:dyDescent="0.25">
      <c r="A328" s="418" t="s">
        <v>864</v>
      </c>
      <c r="B328" s="438" t="s">
        <v>1070</v>
      </c>
      <c r="C328" s="443" t="s">
        <v>436</v>
      </c>
      <c r="D328" s="509" t="s">
        <v>745</v>
      </c>
      <c r="E328" s="309" t="s">
        <v>745</v>
      </c>
      <c r="F328" s="309" t="s">
        <v>745</v>
      </c>
      <c r="G328" s="309" t="s">
        <v>745</v>
      </c>
      <c r="H328" s="309" t="s">
        <v>745</v>
      </c>
      <c r="I328" s="309" t="s">
        <v>745</v>
      </c>
      <c r="J328" s="309" t="s">
        <v>745</v>
      </c>
      <c r="K328" s="309" t="s">
        <v>1130</v>
      </c>
      <c r="L328" s="309" t="s">
        <v>745</v>
      </c>
      <c r="M328" s="309" t="s">
        <v>745</v>
      </c>
      <c r="N328" s="309" t="s">
        <v>745</v>
      </c>
      <c r="O328" s="309" t="s">
        <v>745</v>
      </c>
      <c r="P328" s="309" t="s">
        <v>745</v>
      </c>
      <c r="Q328" s="309" t="s">
        <v>1130</v>
      </c>
      <c r="R328" s="515" t="s">
        <v>745</v>
      </c>
      <c r="S328" s="410" t="s">
        <v>745</v>
      </c>
      <c r="T328" s="328"/>
      <c r="U328" s="509" t="s">
        <v>745</v>
      </c>
      <c r="V328" s="328" t="s">
        <v>745</v>
      </c>
      <c r="W328" s="379" t="s">
        <v>1130</v>
      </c>
    </row>
    <row r="329" spans="1:23" x14ac:dyDescent="0.25">
      <c r="A329" s="418" t="s">
        <v>865</v>
      </c>
      <c r="B329" s="425" t="s">
        <v>735</v>
      </c>
      <c r="C329" s="443" t="s">
        <v>340</v>
      </c>
      <c r="D329" s="483"/>
      <c r="E329" s="308"/>
      <c r="F329" s="308"/>
      <c r="G329" s="308"/>
      <c r="H329" s="308"/>
      <c r="I329" s="308"/>
      <c r="J329" s="308"/>
      <c r="K329" s="308"/>
      <c r="L329" s="308"/>
      <c r="M329" s="308"/>
      <c r="N329" s="308"/>
      <c r="O329" s="308"/>
      <c r="P329" s="308"/>
      <c r="Q329" s="308"/>
      <c r="R329" s="514"/>
      <c r="S329" s="513"/>
      <c r="T329" s="327"/>
      <c r="U329" s="508"/>
      <c r="V329" s="327"/>
      <c r="W329" s="379"/>
    </row>
    <row r="330" spans="1:23" x14ac:dyDescent="0.25">
      <c r="A330" s="418" t="s">
        <v>866</v>
      </c>
      <c r="B330" s="425" t="s">
        <v>736</v>
      </c>
      <c r="C330" s="443" t="s">
        <v>182</v>
      </c>
      <c r="D330" s="483"/>
      <c r="E330" s="308"/>
      <c r="F330" s="308"/>
      <c r="G330" s="308"/>
      <c r="H330" s="308"/>
      <c r="I330" s="308"/>
      <c r="J330" s="308"/>
      <c r="K330" s="308"/>
      <c r="L330" s="308"/>
      <c r="M330" s="308"/>
      <c r="N330" s="308"/>
      <c r="O330" s="308"/>
      <c r="P330" s="308"/>
      <c r="Q330" s="308"/>
      <c r="R330" s="514"/>
      <c r="S330" s="513"/>
      <c r="T330" s="327"/>
      <c r="U330" s="508"/>
      <c r="V330" s="327"/>
      <c r="W330" s="379"/>
    </row>
    <row r="331" spans="1:23" x14ac:dyDescent="0.25">
      <c r="A331" s="418" t="s">
        <v>867</v>
      </c>
      <c r="B331" s="425" t="s">
        <v>734</v>
      </c>
      <c r="C331" s="443" t="s">
        <v>183</v>
      </c>
      <c r="D331" s="483"/>
      <c r="E331" s="308"/>
      <c r="F331" s="308"/>
      <c r="G331" s="308"/>
      <c r="H331" s="308"/>
      <c r="I331" s="308"/>
      <c r="J331" s="308"/>
      <c r="K331" s="308"/>
      <c r="L331" s="308"/>
      <c r="M331" s="308"/>
      <c r="N331" s="308"/>
      <c r="O331" s="308"/>
      <c r="P331" s="308"/>
      <c r="Q331" s="308"/>
      <c r="R331" s="514"/>
      <c r="S331" s="513"/>
      <c r="T331" s="327"/>
      <c r="U331" s="508"/>
      <c r="V331" s="327"/>
      <c r="W331" s="379"/>
    </row>
    <row r="332" spans="1:23" x14ac:dyDescent="0.25">
      <c r="A332" s="418" t="s">
        <v>868</v>
      </c>
      <c r="B332" s="438" t="s">
        <v>180</v>
      </c>
      <c r="C332" s="443" t="s">
        <v>436</v>
      </c>
      <c r="D332" s="509" t="s">
        <v>745</v>
      </c>
      <c r="E332" s="309" t="s">
        <v>745</v>
      </c>
      <c r="F332" s="309" t="s">
        <v>745</v>
      </c>
      <c r="G332" s="309" t="s">
        <v>745</v>
      </c>
      <c r="H332" s="309" t="s">
        <v>745</v>
      </c>
      <c r="I332" s="309" t="s">
        <v>745</v>
      </c>
      <c r="J332" s="309" t="s">
        <v>745</v>
      </c>
      <c r="K332" s="309" t="s">
        <v>1130</v>
      </c>
      <c r="L332" s="309" t="s">
        <v>745</v>
      </c>
      <c r="M332" s="309" t="s">
        <v>745</v>
      </c>
      <c r="N332" s="309" t="s">
        <v>745</v>
      </c>
      <c r="O332" s="309" t="s">
        <v>745</v>
      </c>
      <c r="P332" s="309" t="s">
        <v>745</v>
      </c>
      <c r="Q332" s="309" t="s">
        <v>1130</v>
      </c>
      <c r="R332" s="515" t="s">
        <v>745</v>
      </c>
      <c r="S332" s="410" t="s">
        <v>745</v>
      </c>
      <c r="T332" s="328"/>
      <c r="U332" s="509" t="s">
        <v>745</v>
      </c>
      <c r="V332" s="328" t="s">
        <v>745</v>
      </c>
      <c r="W332" s="379" t="s">
        <v>1130</v>
      </c>
    </row>
    <row r="333" spans="1:23" x14ac:dyDescent="0.25">
      <c r="A333" s="418" t="s">
        <v>869</v>
      </c>
      <c r="B333" s="425" t="s">
        <v>735</v>
      </c>
      <c r="C333" s="443" t="s">
        <v>340</v>
      </c>
      <c r="D333" s="483"/>
      <c r="E333" s="308"/>
      <c r="F333" s="308"/>
      <c r="G333" s="308"/>
      <c r="H333" s="308"/>
      <c r="I333" s="308"/>
      <c r="J333" s="308"/>
      <c r="K333" s="308"/>
      <c r="L333" s="308"/>
      <c r="M333" s="308"/>
      <c r="N333" s="308"/>
      <c r="O333" s="308"/>
      <c r="P333" s="308"/>
      <c r="Q333" s="308"/>
      <c r="R333" s="514"/>
      <c r="S333" s="513"/>
      <c r="T333" s="327"/>
      <c r="U333" s="508"/>
      <c r="V333" s="327"/>
      <c r="W333" s="379"/>
    </row>
    <row r="334" spans="1:23" x14ac:dyDescent="0.25">
      <c r="A334" s="418" t="s">
        <v>870</v>
      </c>
      <c r="B334" s="425" t="s">
        <v>734</v>
      </c>
      <c r="C334" s="443" t="s">
        <v>183</v>
      </c>
      <c r="D334" s="483"/>
      <c r="E334" s="308"/>
      <c r="F334" s="308"/>
      <c r="G334" s="308"/>
      <c r="H334" s="308"/>
      <c r="I334" s="308"/>
      <c r="J334" s="308"/>
      <c r="K334" s="308"/>
      <c r="L334" s="308"/>
      <c r="M334" s="308"/>
      <c r="N334" s="308"/>
      <c r="O334" s="308"/>
      <c r="P334" s="308"/>
      <c r="Q334" s="308"/>
      <c r="R334" s="514"/>
      <c r="S334" s="513"/>
      <c r="T334" s="327"/>
      <c r="U334" s="508"/>
      <c r="V334" s="327"/>
      <c r="W334" s="379"/>
    </row>
    <row r="335" spans="1:23" x14ac:dyDescent="0.25">
      <c r="A335" s="418" t="s">
        <v>871</v>
      </c>
      <c r="B335" s="438" t="s">
        <v>181</v>
      </c>
      <c r="C335" s="443" t="s">
        <v>436</v>
      </c>
      <c r="D335" s="509" t="s">
        <v>745</v>
      </c>
      <c r="E335" s="309" t="s">
        <v>745</v>
      </c>
      <c r="F335" s="309" t="s">
        <v>745</v>
      </c>
      <c r="G335" s="309" t="s">
        <v>745</v>
      </c>
      <c r="H335" s="309" t="s">
        <v>745</v>
      </c>
      <c r="I335" s="309" t="s">
        <v>745</v>
      </c>
      <c r="J335" s="309" t="s">
        <v>745</v>
      </c>
      <c r="K335" s="309" t="s">
        <v>1130</v>
      </c>
      <c r="L335" s="309" t="s">
        <v>745</v>
      </c>
      <c r="M335" s="309" t="s">
        <v>745</v>
      </c>
      <c r="N335" s="309" t="s">
        <v>745</v>
      </c>
      <c r="O335" s="309" t="s">
        <v>745</v>
      </c>
      <c r="P335" s="309" t="s">
        <v>745</v>
      </c>
      <c r="Q335" s="309" t="s">
        <v>1130</v>
      </c>
      <c r="R335" s="515" t="s">
        <v>745</v>
      </c>
      <c r="S335" s="410" t="s">
        <v>745</v>
      </c>
      <c r="T335" s="328"/>
      <c r="U335" s="509" t="s">
        <v>745</v>
      </c>
      <c r="V335" s="328" t="s">
        <v>745</v>
      </c>
      <c r="W335" s="379" t="s">
        <v>1130</v>
      </c>
    </row>
    <row r="336" spans="1:23" x14ac:dyDescent="0.25">
      <c r="A336" s="418" t="s">
        <v>872</v>
      </c>
      <c r="B336" s="425" t="s">
        <v>735</v>
      </c>
      <c r="C336" s="443" t="s">
        <v>340</v>
      </c>
      <c r="D336" s="483"/>
      <c r="E336" s="308"/>
      <c r="F336" s="308"/>
      <c r="G336" s="308"/>
      <c r="H336" s="308"/>
      <c r="I336" s="308"/>
      <c r="J336" s="308"/>
      <c r="K336" s="308"/>
      <c r="L336" s="308"/>
      <c r="M336" s="308"/>
      <c r="N336" s="308"/>
      <c r="O336" s="308"/>
      <c r="P336" s="308"/>
      <c r="Q336" s="308"/>
      <c r="R336" s="514"/>
      <c r="S336" s="513"/>
      <c r="T336" s="327"/>
      <c r="U336" s="508"/>
      <c r="V336" s="327"/>
      <c r="W336" s="379"/>
    </row>
    <row r="337" spans="1:23" x14ac:dyDescent="0.25">
      <c r="A337" s="418" t="s">
        <v>873</v>
      </c>
      <c r="B337" s="425" t="s">
        <v>736</v>
      </c>
      <c r="C337" s="443" t="s">
        <v>182</v>
      </c>
      <c r="D337" s="483"/>
      <c r="E337" s="308"/>
      <c r="F337" s="308"/>
      <c r="G337" s="308"/>
      <c r="H337" s="308"/>
      <c r="I337" s="308"/>
      <c r="J337" s="308"/>
      <c r="K337" s="308"/>
      <c r="L337" s="308"/>
      <c r="M337" s="308"/>
      <c r="N337" s="308"/>
      <c r="O337" s="308"/>
      <c r="P337" s="308"/>
      <c r="Q337" s="308"/>
      <c r="R337" s="514"/>
      <c r="S337" s="513"/>
      <c r="T337" s="327"/>
      <c r="U337" s="508"/>
      <c r="V337" s="327"/>
      <c r="W337" s="379"/>
    </row>
    <row r="338" spans="1:23" ht="16.5" thickBot="1" x14ac:dyDescent="0.3">
      <c r="A338" s="418" t="s">
        <v>874</v>
      </c>
      <c r="B338" s="507" t="s">
        <v>734</v>
      </c>
      <c r="C338" s="443" t="s">
        <v>183</v>
      </c>
      <c r="D338" s="486"/>
      <c r="E338" s="516"/>
      <c r="F338" s="516"/>
      <c r="G338" s="516"/>
      <c r="H338" s="516"/>
      <c r="I338" s="516"/>
      <c r="J338" s="516"/>
      <c r="K338" s="516"/>
      <c r="L338" s="516"/>
      <c r="M338" s="516"/>
      <c r="N338" s="516"/>
      <c r="O338" s="516"/>
      <c r="P338" s="516"/>
      <c r="Q338" s="516"/>
      <c r="R338" s="517"/>
      <c r="S338" s="513"/>
      <c r="T338" s="327"/>
      <c r="U338" s="510"/>
      <c r="V338" s="511"/>
      <c r="W338" s="512"/>
    </row>
    <row r="339" spans="1:23" ht="16.5" thickBot="1" x14ac:dyDescent="0.3">
      <c r="A339" s="435" t="s">
        <v>737</v>
      </c>
      <c r="B339" s="436" t="s">
        <v>772</v>
      </c>
      <c r="C339" s="446" t="s">
        <v>436</v>
      </c>
      <c r="D339" s="496" t="s">
        <v>745</v>
      </c>
      <c r="E339" s="497" t="s">
        <v>745</v>
      </c>
      <c r="F339" s="497" t="s">
        <v>745</v>
      </c>
      <c r="G339" s="497" t="s">
        <v>745</v>
      </c>
      <c r="H339" s="497" t="s">
        <v>745</v>
      </c>
      <c r="I339" s="497" t="s">
        <v>745</v>
      </c>
      <c r="J339" s="497" t="s">
        <v>745</v>
      </c>
      <c r="K339" s="497" t="s">
        <v>1130</v>
      </c>
      <c r="L339" s="497" t="s">
        <v>745</v>
      </c>
      <c r="M339" s="497" t="s">
        <v>745</v>
      </c>
      <c r="N339" s="497" t="s">
        <v>745</v>
      </c>
      <c r="O339" s="497" t="s">
        <v>745</v>
      </c>
      <c r="P339" s="497" t="s">
        <v>745</v>
      </c>
      <c r="Q339" s="497" t="s">
        <v>1130</v>
      </c>
      <c r="R339" s="498" t="s">
        <v>745</v>
      </c>
      <c r="S339" s="505" t="s">
        <v>745</v>
      </c>
      <c r="T339" s="359"/>
      <c r="U339" s="496" t="s">
        <v>745</v>
      </c>
      <c r="V339" s="499" t="s">
        <v>745</v>
      </c>
      <c r="W339" s="500" t="s">
        <v>1130</v>
      </c>
    </row>
    <row r="340" spans="1:23" x14ac:dyDescent="0.25">
      <c r="A340" s="418" t="s">
        <v>739</v>
      </c>
      <c r="B340" s="438" t="s">
        <v>88</v>
      </c>
      <c r="C340" s="447" t="s">
        <v>340</v>
      </c>
      <c r="D340" s="483">
        <v>1326.92</v>
      </c>
      <c r="E340" s="302">
        <v>1243.6099999999999</v>
      </c>
      <c r="F340" s="314">
        <v>1315.49</v>
      </c>
      <c r="G340" s="314">
        <v>1370.164</v>
      </c>
      <c r="H340" s="302">
        <v>1361.65</v>
      </c>
      <c r="I340" s="314">
        <v>1352.61</v>
      </c>
      <c r="J340" s="302">
        <v>1481.18</v>
      </c>
      <c r="K340" s="302"/>
      <c r="L340" s="314">
        <v>1352.61</v>
      </c>
      <c r="M340" s="314">
        <v>1352.61</v>
      </c>
      <c r="N340" s="314">
        <v>1352.61</v>
      </c>
      <c r="O340" s="314">
        <v>1352.61</v>
      </c>
      <c r="P340" s="314">
        <v>1352.61</v>
      </c>
      <c r="Q340" s="314">
        <v>1352.61</v>
      </c>
      <c r="R340" s="314">
        <v>1352.61</v>
      </c>
      <c r="S340" s="397">
        <v>1352.61</v>
      </c>
      <c r="T340" s="323"/>
      <c r="U340" s="373">
        <v>6780.6039999999994</v>
      </c>
      <c r="V340" s="322">
        <f>SUM(G340:U340)</f>
        <v>23167.088000000003</v>
      </c>
      <c r="W340" s="501"/>
    </row>
    <row r="341" spans="1:23" ht="25.5" x14ac:dyDescent="0.25">
      <c r="A341" s="418" t="s">
        <v>875</v>
      </c>
      <c r="B341" s="425" t="s">
        <v>89</v>
      </c>
      <c r="C341" s="448" t="s">
        <v>340</v>
      </c>
      <c r="D341" s="474" t="s">
        <v>436</v>
      </c>
      <c r="E341" s="296" t="s">
        <v>436</v>
      </c>
      <c r="F341" s="296" t="s">
        <v>436</v>
      </c>
      <c r="G341" s="296" t="s">
        <v>436</v>
      </c>
      <c r="H341" s="585" t="s">
        <v>436</v>
      </c>
      <c r="I341" s="586" t="s">
        <v>436</v>
      </c>
      <c r="J341" s="408" t="s">
        <v>436</v>
      </c>
      <c r="K341" s="296" t="s">
        <v>436</v>
      </c>
      <c r="L341" s="296" t="s">
        <v>436</v>
      </c>
      <c r="M341" s="296" t="s">
        <v>436</v>
      </c>
      <c r="N341" s="296" t="s">
        <v>436</v>
      </c>
      <c r="O341" s="296" t="s">
        <v>436</v>
      </c>
      <c r="P341" s="296" t="s">
        <v>436</v>
      </c>
      <c r="Q341" s="296" t="s">
        <v>436</v>
      </c>
      <c r="R341" s="266" t="s">
        <v>436</v>
      </c>
      <c r="S341" s="408" t="s">
        <v>436</v>
      </c>
      <c r="T341" s="301" t="s">
        <v>436</v>
      </c>
      <c r="U341" s="474" t="s">
        <v>436</v>
      </c>
      <c r="V341" s="323"/>
      <c r="W341" s="379"/>
    </row>
    <row r="342" spans="1:23" x14ac:dyDescent="0.25">
      <c r="A342" s="418" t="s">
        <v>1067</v>
      </c>
      <c r="B342" s="445" t="s">
        <v>1121</v>
      </c>
      <c r="C342" s="448" t="s">
        <v>340</v>
      </c>
      <c r="D342" s="474" t="s">
        <v>436</v>
      </c>
      <c r="E342" s="296" t="s">
        <v>436</v>
      </c>
      <c r="F342" s="296" t="s">
        <v>436</v>
      </c>
      <c r="G342" s="296" t="s">
        <v>436</v>
      </c>
      <c r="H342" s="585" t="s">
        <v>436</v>
      </c>
      <c r="I342" s="586" t="s">
        <v>436</v>
      </c>
      <c r="J342" s="408" t="s">
        <v>436</v>
      </c>
      <c r="K342" s="296" t="s">
        <v>436</v>
      </c>
      <c r="L342" s="296" t="s">
        <v>436</v>
      </c>
      <c r="M342" s="296" t="s">
        <v>436</v>
      </c>
      <c r="N342" s="296" t="s">
        <v>436</v>
      </c>
      <c r="O342" s="296" t="s">
        <v>436</v>
      </c>
      <c r="P342" s="296" t="s">
        <v>436</v>
      </c>
      <c r="Q342" s="296" t="s">
        <v>436</v>
      </c>
      <c r="R342" s="266" t="s">
        <v>436</v>
      </c>
      <c r="S342" s="408" t="s">
        <v>436</v>
      </c>
      <c r="T342" s="301" t="s">
        <v>436</v>
      </c>
      <c r="U342" s="474" t="s">
        <v>436</v>
      </c>
      <c r="V342" s="323"/>
      <c r="W342" s="379"/>
    </row>
    <row r="343" spans="1:23" x14ac:dyDescent="0.25">
      <c r="A343" s="418" t="s">
        <v>1066</v>
      </c>
      <c r="B343" s="445" t="s">
        <v>1122</v>
      </c>
      <c r="C343" s="448" t="s">
        <v>340</v>
      </c>
      <c r="D343" s="474" t="s">
        <v>436</v>
      </c>
      <c r="E343" s="296" t="s">
        <v>436</v>
      </c>
      <c r="F343" s="296" t="s">
        <v>436</v>
      </c>
      <c r="G343" s="296" t="s">
        <v>436</v>
      </c>
      <c r="H343" s="585" t="s">
        <v>436</v>
      </c>
      <c r="I343" s="586" t="s">
        <v>436</v>
      </c>
      <c r="J343" s="408" t="s">
        <v>436</v>
      </c>
      <c r="K343" s="296" t="s">
        <v>436</v>
      </c>
      <c r="L343" s="296" t="s">
        <v>436</v>
      </c>
      <c r="M343" s="296" t="s">
        <v>436</v>
      </c>
      <c r="N343" s="296" t="s">
        <v>436</v>
      </c>
      <c r="O343" s="296" t="s">
        <v>436</v>
      </c>
      <c r="P343" s="296" t="s">
        <v>436</v>
      </c>
      <c r="Q343" s="296" t="s">
        <v>436</v>
      </c>
      <c r="R343" s="266" t="s">
        <v>436</v>
      </c>
      <c r="S343" s="408" t="s">
        <v>436</v>
      </c>
      <c r="T343" s="301" t="s">
        <v>436</v>
      </c>
      <c r="U343" s="474" t="s">
        <v>436</v>
      </c>
      <c r="V343" s="323"/>
      <c r="W343" s="379"/>
    </row>
    <row r="344" spans="1:23" x14ac:dyDescent="0.25">
      <c r="A344" s="418" t="s">
        <v>1033</v>
      </c>
      <c r="B344" s="438" t="s">
        <v>44</v>
      </c>
      <c r="C344" s="448" t="s">
        <v>340</v>
      </c>
      <c r="D344" s="483">
        <v>213.29</v>
      </c>
      <c r="E344" s="302">
        <v>208.92</v>
      </c>
      <c r="F344" s="314">
        <v>215.57</v>
      </c>
      <c r="G344" s="302">
        <v>229.56</v>
      </c>
      <c r="H344" s="302">
        <v>215.08</v>
      </c>
      <c r="I344" s="302">
        <v>226.62</v>
      </c>
      <c r="J344" s="397">
        <v>248.14</v>
      </c>
      <c r="K344" s="302"/>
      <c r="L344" s="302">
        <v>226.62</v>
      </c>
      <c r="M344" s="302">
        <v>226.62</v>
      </c>
      <c r="N344" s="302">
        <v>226.62</v>
      </c>
      <c r="O344" s="302">
        <v>226.62</v>
      </c>
      <c r="P344" s="302">
        <v>226.62</v>
      </c>
      <c r="Q344" s="302">
        <v>226.62</v>
      </c>
      <c r="R344" s="302">
        <v>226.62</v>
      </c>
      <c r="S344" s="397"/>
      <c r="T344" s="323"/>
      <c r="U344" s="373">
        <v>1136.04</v>
      </c>
      <c r="V344" s="322"/>
      <c r="W344" s="501"/>
    </row>
    <row r="345" spans="1:23" x14ac:dyDescent="0.25">
      <c r="A345" s="418" t="s">
        <v>1034</v>
      </c>
      <c r="B345" s="438" t="s">
        <v>90</v>
      </c>
      <c r="C345" s="448" t="s">
        <v>182</v>
      </c>
      <c r="D345" s="483">
        <v>223.72</v>
      </c>
      <c r="E345" s="302">
        <v>223.72</v>
      </c>
      <c r="F345" s="314">
        <v>223.72</v>
      </c>
      <c r="G345" s="314">
        <v>223.72</v>
      </c>
      <c r="H345" s="302">
        <v>223.72</v>
      </c>
      <c r="I345" s="314">
        <v>223.72</v>
      </c>
      <c r="J345" s="397">
        <v>240.5</v>
      </c>
      <c r="K345" s="302"/>
      <c r="L345" s="314">
        <v>223.72</v>
      </c>
      <c r="M345" s="302"/>
      <c r="N345" s="302"/>
      <c r="O345" s="314">
        <v>223.72</v>
      </c>
      <c r="P345" s="305"/>
      <c r="Q345" s="302"/>
      <c r="R345" s="314">
        <v>223.72</v>
      </c>
      <c r="S345" s="397"/>
      <c r="T345" s="323"/>
      <c r="U345" s="314">
        <v>223.72</v>
      </c>
      <c r="V345" s="322"/>
      <c r="W345" s="501"/>
    </row>
    <row r="346" spans="1:23" ht="25.5" x14ac:dyDescent="0.25">
      <c r="A346" s="418" t="s">
        <v>1035</v>
      </c>
      <c r="B346" s="425" t="s">
        <v>91</v>
      </c>
      <c r="C346" s="448" t="s">
        <v>182</v>
      </c>
      <c r="D346" s="474" t="s">
        <v>436</v>
      </c>
      <c r="E346" s="296" t="s">
        <v>436</v>
      </c>
      <c r="F346" s="296" t="s">
        <v>436</v>
      </c>
      <c r="G346" s="296" t="s">
        <v>436</v>
      </c>
      <c r="H346" s="585" t="s">
        <v>436</v>
      </c>
      <c r="I346" s="586" t="s">
        <v>436</v>
      </c>
      <c r="J346" s="408" t="s">
        <v>436</v>
      </c>
      <c r="K346" s="296" t="s">
        <v>436</v>
      </c>
      <c r="L346" s="296" t="s">
        <v>436</v>
      </c>
      <c r="M346" s="296" t="s">
        <v>436</v>
      </c>
      <c r="N346" s="296" t="s">
        <v>436</v>
      </c>
      <c r="O346" s="296" t="s">
        <v>436</v>
      </c>
      <c r="P346" s="296" t="s">
        <v>436</v>
      </c>
      <c r="Q346" s="296" t="s">
        <v>436</v>
      </c>
      <c r="R346" s="266" t="s">
        <v>436</v>
      </c>
      <c r="S346" s="408" t="s">
        <v>436</v>
      </c>
      <c r="T346" s="301" t="s">
        <v>436</v>
      </c>
      <c r="U346" s="474" t="s">
        <v>436</v>
      </c>
      <c r="V346" s="323"/>
      <c r="W346" s="382"/>
    </row>
    <row r="347" spans="1:23" x14ac:dyDescent="0.25">
      <c r="A347" s="418" t="s">
        <v>1068</v>
      </c>
      <c r="B347" s="445" t="s">
        <v>1121</v>
      </c>
      <c r="C347" s="448" t="s">
        <v>182</v>
      </c>
      <c r="D347" s="474" t="s">
        <v>436</v>
      </c>
      <c r="E347" s="296" t="s">
        <v>436</v>
      </c>
      <c r="F347" s="296" t="s">
        <v>436</v>
      </c>
      <c r="G347" s="296" t="s">
        <v>436</v>
      </c>
      <c r="H347" s="585" t="s">
        <v>436</v>
      </c>
      <c r="I347" s="586" t="s">
        <v>436</v>
      </c>
      <c r="J347" s="408" t="s">
        <v>436</v>
      </c>
      <c r="K347" s="296" t="s">
        <v>436</v>
      </c>
      <c r="L347" s="296" t="s">
        <v>436</v>
      </c>
      <c r="M347" s="296" t="s">
        <v>436</v>
      </c>
      <c r="N347" s="296" t="s">
        <v>436</v>
      </c>
      <c r="O347" s="296" t="s">
        <v>436</v>
      </c>
      <c r="P347" s="296" t="s">
        <v>436</v>
      </c>
      <c r="Q347" s="296" t="s">
        <v>436</v>
      </c>
      <c r="R347" s="266" t="s">
        <v>436</v>
      </c>
      <c r="S347" s="408" t="s">
        <v>436</v>
      </c>
      <c r="T347" s="301" t="s">
        <v>436</v>
      </c>
      <c r="U347" s="474" t="s">
        <v>436</v>
      </c>
      <c r="V347" s="323"/>
      <c r="W347" s="382"/>
    </row>
    <row r="348" spans="1:23" x14ac:dyDescent="0.25">
      <c r="A348" s="418" t="s">
        <v>1069</v>
      </c>
      <c r="B348" s="445" t="s">
        <v>1122</v>
      </c>
      <c r="C348" s="448" t="s">
        <v>182</v>
      </c>
      <c r="D348" s="474" t="s">
        <v>436</v>
      </c>
      <c r="E348" s="296" t="s">
        <v>436</v>
      </c>
      <c r="F348" s="296" t="s">
        <v>436</v>
      </c>
      <c r="G348" s="296" t="s">
        <v>436</v>
      </c>
      <c r="H348" s="585" t="s">
        <v>436</v>
      </c>
      <c r="I348" s="586" t="s">
        <v>436</v>
      </c>
      <c r="J348" s="408" t="s">
        <v>436</v>
      </c>
      <c r="K348" s="296" t="s">
        <v>436</v>
      </c>
      <c r="L348" s="296" t="s">
        <v>436</v>
      </c>
      <c r="M348" s="296" t="s">
        <v>436</v>
      </c>
      <c r="N348" s="296" t="s">
        <v>436</v>
      </c>
      <c r="O348" s="296" t="s">
        <v>436</v>
      </c>
      <c r="P348" s="296" t="s">
        <v>436</v>
      </c>
      <c r="Q348" s="296" t="s">
        <v>436</v>
      </c>
      <c r="R348" s="266" t="s">
        <v>436</v>
      </c>
      <c r="S348" s="408" t="s">
        <v>436</v>
      </c>
      <c r="T348" s="301" t="s">
        <v>436</v>
      </c>
      <c r="U348" s="474" t="s">
        <v>436</v>
      </c>
      <c r="V348" s="323"/>
      <c r="W348" s="382"/>
    </row>
    <row r="349" spans="1:23" x14ac:dyDescent="0.25">
      <c r="A349" s="418" t="s">
        <v>1036</v>
      </c>
      <c r="B349" s="438" t="s">
        <v>1124</v>
      </c>
      <c r="C349" s="448" t="s">
        <v>1123</v>
      </c>
      <c r="D349" s="538">
        <v>57123.74</v>
      </c>
      <c r="E349" s="539">
        <v>57125.31</v>
      </c>
      <c r="F349" s="539">
        <v>57125.31</v>
      </c>
      <c r="G349" s="303">
        <v>57125.31</v>
      </c>
      <c r="H349" s="303">
        <v>57406.294000000002</v>
      </c>
      <c r="I349" s="539">
        <v>57119.729999999996</v>
      </c>
      <c r="J349" s="393">
        <v>57420.41</v>
      </c>
      <c r="K349" s="539"/>
      <c r="L349" s="539">
        <v>57104.79</v>
      </c>
      <c r="M349" s="539"/>
      <c r="N349" s="539"/>
      <c r="O349" s="573">
        <v>57099.27</v>
      </c>
      <c r="P349" s="539"/>
      <c r="Q349" s="539"/>
      <c r="R349" s="572">
        <v>57097.66</v>
      </c>
      <c r="S349" s="397"/>
      <c r="T349" s="323"/>
      <c r="U349" s="478">
        <v>57109.351999999999</v>
      </c>
      <c r="V349" s="302"/>
      <c r="W349" s="502"/>
    </row>
    <row r="350" spans="1:23" ht="26.25" thickBot="1" x14ac:dyDescent="0.3">
      <c r="A350" s="418" t="s">
        <v>1037</v>
      </c>
      <c r="B350" s="439" t="s">
        <v>51</v>
      </c>
      <c r="C350" s="449" t="s">
        <v>906</v>
      </c>
      <c r="D350" s="503">
        <v>1221.0900000000001</v>
      </c>
      <c r="E350" s="506">
        <v>1254.6000000000001</v>
      </c>
      <c r="F350" s="506">
        <v>1305.87565</v>
      </c>
      <c r="G350" s="506">
        <v>1126.6300000000001</v>
      </c>
      <c r="H350" s="506">
        <v>1126.6300000000001</v>
      </c>
      <c r="I350" s="506">
        <v>1171.703884</v>
      </c>
      <c r="J350" s="599">
        <f>J29-J63-J64-J57</f>
        <v>1191.4756</v>
      </c>
      <c r="K350" s="506">
        <v>0</v>
      </c>
      <c r="L350" s="506">
        <v>1218.5720393600004</v>
      </c>
      <c r="M350" s="506">
        <v>0</v>
      </c>
      <c r="N350" s="506">
        <v>0</v>
      </c>
      <c r="O350" s="506">
        <v>1267.3149209344003</v>
      </c>
      <c r="P350" s="506">
        <v>0</v>
      </c>
      <c r="Q350" s="506">
        <v>0</v>
      </c>
      <c r="R350" s="504">
        <v>1318.0075177717767</v>
      </c>
      <c r="S350" s="394">
        <v>0</v>
      </c>
      <c r="T350" s="324">
        <v>0</v>
      </c>
      <c r="U350" s="503">
        <v>6102.2367120661775</v>
      </c>
      <c r="V350" s="487"/>
      <c r="W350" s="504"/>
    </row>
    <row r="351" spans="1:23" x14ac:dyDescent="0.25">
      <c r="A351" s="437" t="s">
        <v>740</v>
      </c>
      <c r="B351" s="436" t="s">
        <v>738</v>
      </c>
      <c r="C351" s="451" t="s">
        <v>436</v>
      </c>
      <c r="D351" s="496" t="s">
        <v>745</v>
      </c>
      <c r="E351" s="497" t="s">
        <v>745</v>
      </c>
      <c r="F351" s="497" t="s">
        <v>745</v>
      </c>
      <c r="G351" s="497" t="s">
        <v>745</v>
      </c>
      <c r="H351" s="497" t="s">
        <v>745</v>
      </c>
      <c r="I351" s="497" t="s">
        <v>745</v>
      </c>
      <c r="J351" s="497" t="s">
        <v>745</v>
      </c>
      <c r="K351" s="497"/>
      <c r="L351" s="497" t="s">
        <v>745</v>
      </c>
      <c r="M351" s="497" t="s">
        <v>745</v>
      </c>
      <c r="N351" s="497"/>
      <c r="O351" s="497" t="s">
        <v>745</v>
      </c>
      <c r="P351" s="497" t="s">
        <v>745</v>
      </c>
      <c r="Q351" s="497" t="s">
        <v>1130</v>
      </c>
      <c r="R351" s="498" t="s">
        <v>745</v>
      </c>
      <c r="S351" s="450" t="s">
        <v>745</v>
      </c>
      <c r="T351" s="360"/>
      <c r="U351" s="496" t="s">
        <v>745</v>
      </c>
      <c r="V351" s="499" t="s">
        <v>745</v>
      </c>
      <c r="W351" s="500" t="s">
        <v>1130</v>
      </c>
    </row>
    <row r="352" spans="1:23" x14ac:dyDescent="0.25">
      <c r="A352" s="418" t="s">
        <v>742</v>
      </c>
      <c r="B352" s="438" t="s">
        <v>785</v>
      </c>
      <c r="C352" s="448" t="s">
        <v>340</v>
      </c>
      <c r="D352" s="474" t="s">
        <v>436</v>
      </c>
      <c r="E352" s="296" t="s">
        <v>436</v>
      </c>
      <c r="F352" s="296" t="s">
        <v>436</v>
      </c>
      <c r="G352" s="296" t="s">
        <v>436</v>
      </c>
      <c r="H352" s="296" t="s">
        <v>436</v>
      </c>
      <c r="I352" s="296" t="s">
        <v>436</v>
      </c>
      <c r="J352" s="296" t="s">
        <v>436</v>
      </c>
      <c r="K352" s="296" t="s">
        <v>436</v>
      </c>
      <c r="L352" s="296" t="s">
        <v>436</v>
      </c>
      <c r="M352" s="296" t="s">
        <v>436</v>
      </c>
      <c r="N352" s="296" t="s">
        <v>436</v>
      </c>
      <c r="O352" s="296" t="s">
        <v>436</v>
      </c>
      <c r="P352" s="296" t="s">
        <v>436</v>
      </c>
      <c r="Q352" s="296" t="s">
        <v>436</v>
      </c>
      <c r="R352" s="266" t="s">
        <v>436</v>
      </c>
      <c r="S352" s="408" t="s">
        <v>436</v>
      </c>
      <c r="T352" s="301" t="s">
        <v>436</v>
      </c>
      <c r="U352" s="474" t="s">
        <v>436</v>
      </c>
      <c r="V352" s="323"/>
      <c r="W352" s="382"/>
    </row>
    <row r="353" spans="1:23" x14ac:dyDescent="0.25">
      <c r="A353" s="418" t="s">
        <v>743</v>
      </c>
      <c r="B353" s="438" t="s">
        <v>786</v>
      </c>
      <c r="C353" s="448" t="s">
        <v>768</v>
      </c>
      <c r="D353" s="474" t="s">
        <v>436</v>
      </c>
      <c r="E353" s="296" t="s">
        <v>436</v>
      </c>
      <c r="F353" s="296" t="s">
        <v>436</v>
      </c>
      <c r="G353" s="296" t="s">
        <v>436</v>
      </c>
      <c r="H353" s="296" t="s">
        <v>436</v>
      </c>
      <c r="I353" s="296" t="s">
        <v>436</v>
      </c>
      <c r="J353" s="296" t="s">
        <v>436</v>
      </c>
      <c r="K353" s="296" t="s">
        <v>436</v>
      </c>
      <c r="L353" s="296" t="s">
        <v>436</v>
      </c>
      <c r="M353" s="296" t="s">
        <v>436</v>
      </c>
      <c r="N353" s="296" t="s">
        <v>436</v>
      </c>
      <c r="O353" s="296" t="s">
        <v>436</v>
      </c>
      <c r="P353" s="296" t="s">
        <v>436</v>
      </c>
      <c r="Q353" s="296" t="s">
        <v>436</v>
      </c>
      <c r="R353" s="266" t="s">
        <v>436</v>
      </c>
      <c r="S353" s="408" t="s">
        <v>436</v>
      </c>
      <c r="T353" s="301" t="s">
        <v>436</v>
      </c>
      <c r="U353" s="474" t="s">
        <v>436</v>
      </c>
      <c r="V353" s="323"/>
      <c r="W353" s="382"/>
    </row>
    <row r="354" spans="1:23" ht="25.5" x14ac:dyDescent="0.25">
      <c r="A354" s="418" t="s">
        <v>792</v>
      </c>
      <c r="B354" s="438" t="s">
        <v>0</v>
      </c>
      <c r="C354" s="448" t="s">
        <v>906</v>
      </c>
      <c r="D354" s="474" t="s">
        <v>436</v>
      </c>
      <c r="E354" s="296" t="s">
        <v>436</v>
      </c>
      <c r="F354" s="296" t="s">
        <v>436</v>
      </c>
      <c r="G354" s="296" t="s">
        <v>436</v>
      </c>
      <c r="H354" s="296" t="s">
        <v>436</v>
      </c>
      <c r="I354" s="296" t="s">
        <v>436</v>
      </c>
      <c r="J354" s="296" t="s">
        <v>436</v>
      </c>
      <c r="K354" s="296" t="s">
        <v>436</v>
      </c>
      <c r="L354" s="296" t="s">
        <v>436</v>
      </c>
      <c r="M354" s="296" t="s">
        <v>436</v>
      </c>
      <c r="N354" s="296" t="s">
        <v>436</v>
      </c>
      <c r="O354" s="296" t="s">
        <v>436</v>
      </c>
      <c r="P354" s="296" t="s">
        <v>436</v>
      </c>
      <c r="Q354" s="296" t="s">
        <v>436</v>
      </c>
      <c r="R354" s="266" t="s">
        <v>436</v>
      </c>
      <c r="S354" s="408" t="s">
        <v>436</v>
      </c>
      <c r="T354" s="301" t="s">
        <v>436</v>
      </c>
      <c r="U354" s="474" t="s">
        <v>436</v>
      </c>
      <c r="V354" s="323"/>
      <c r="W354" s="382"/>
    </row>
    <row r="355" spans="1:23" ht="26.25" thickBot="1" x14ac:dyDescent="0.3">
      <c r="A355" s="418" t="s">
        <v>876</v>
      </c>
      <c r="B355" s="439" t="s">
        <v>45</v>
      </c>
      <c r="C355" s="449" t="s">
        <v>906</v>
      </c>
      <c r="D355" s="475" t="s">
        <v>436</v>
      </c>
      <c r="E355" s="298" t="s">
        <v>436</v>
      </c>
      <c r="F355" s="298" t="s">
        <v>436</v>
      </c>
      <c r="G355" s="298" t="s">
        <v>436</v>
      </c>
      <c r="H355" s="298" t="s">
        <v>436</v>
      </c>
      <c r="I355" s="298" t="s">
        <v>436</v>
      </c>
      <c r="J355" s="298" t="s">
        <v>436</v>
      </c>
      <c r="K355" s="298" t="s">
        <v>436</v>
      </c>
      <c r="L355" s="298" t="s">
        <v>436</v>
      </c>
      <c r="M355" s="298" t="s">
        <v>436</v>
      </c>
      <c r="N355" s="298" t="s">
        <v>436</v>
      </c>
      <c r="O355" s="298" t="s">
        <v>436</v>
      </c>
      <c r="P355" s="298" t="s">
        <v>436</v>
      </c>
      <c r="Q355" s="298" t="s">
        <v>436</v>
      </c>
      <c r="R355" s="267" t="s">
        <v>436</v>
      </c>
      <c r="S355" s="408" t="s">
        <v>436</v>
      </c>
      <c r="T355" s="301" t="s">
        <v>436</v>
      </c>
      <c r="U355" s="475" t="s">
        <v>436</v>
      </c>
      <c r="V355" s="326"/>
      <c r="W355" s="385"/>
    </row>
    <row r="356" spans="1:23" x14ac:dyDescent="0.25">
      <c r="A356" s="437" t="s">
        <v>744</v>
      </c>
      <c r="B356" s="436" t="s">
        <v>741</v>
      </c>
      <c r="C356" s="453" t="s">
        <v>436</v>
      </c>
      <c r="D356" s="496" t="s">
        <v>745</v>
      </c>
      <c r="E356" s="497" t="s">
        <v>745</v>
      </c>
      <c r="F356" s="497" t="s">
        <v>745</v>
      </c>
      <c r="G356" s="497" t="s">
        <v>745</v>
      </c>
      <c r="H356" s="497" t="s">
        <v>745</v>
      </c>
      <c r="I356" s="497" t="s">
        <v>745</v>
      </c>
      <c r="J356" s="497" t="s">
        <v>745</v>
      </c>
      <c r="K356" s="497"/>
      <c r="L356" s="497" t="s">
        <v>745</v>
      </c>
      <c r="M356" s="497" t="s">
        <v>745</v>
      </c>
      <c r="N356" s="497"/>
      <c r="O356" s="497" t="s">
        <v>745</v>
      </c>
      <c r="P356" s="497" t="s">
        <v>745</v>
      </c>
      <c r="Q356" s="497" t="s">
        <v>1130</v>
      </c>
      <c r="R356" s="498" t="s">
        <v>745</v>
      </c>
      <c r="S356" s="450" t="s">
        <v>745</v>
      </c>
      <c r="T356" s="360"/>
      <c r="U356" s="496" t="s">
        <v>745</v>
      </c>
      <c r="V356" s="499" t="s">
        <v>745</v>
      </c>
      <c r="W356" s="500" t="s">
        <v>1130</v>
      </c>
    </row>
    <row r="357" spans="1:23" ht="18" customHeight="1" x14ac:dyDescent="0.25">
      <c r="A357" s="418" t="s">
        <v>877</v>
      </c>
      <c r="B357" s="438" t="s">
        <v>895</v>
      </c>
      <c r="C357" s="448" t="s">
        <v>182</v>
      </c>
      <c r="D357" s="474" t="s">
        <v>436</v>
      </c>
      <c r="E357" s="296" t="s">
        <v>436</v>
      </c>
      <c r="F357" s="296" t="s">
        <v>436</v>
      </c>
      <c r="G357" s="296" t="s">
        <v>436</v>
      </c>
      <c r="H357" s="296" t="s">
        <v>436</v>
      </c>
      <c r="I357" s="296" t="s">
        <v>436</v>
      </c>
      <c r="J357" s="296" t="s">
        <v>436</v>
      </c>
      <c r="K357" s="296" t="s">
        <v>436</v>
      </c>
      <c r="L357" s="296" t="s">
        <v>436</v>
      </c>
      <c r="M357" s="296" t="s">
        <v>436</v>
      </c>
      <c r="N357" s="296" t="s">
        <v>436</v>
      </c>
      <c r="O357" s="296" t="s">
        <v>436</v>
      </c>
      <c r="P357" s="296" t="s">
        <v>436</v>
      </c>
      <c r="Q357" s="296" t="s">
        <v>436</v>
      </c>
      <c r="R357" s="266" t="s">
        <v>436</v>
      </c>
      <c r="S357" s="408" t="s">
        <v>436</v>
      </c>
      <c r="T357" s="301" t="s">
        <v>436</v>
      </c>
      <c r="U357" s="474" t="s">
        <v>436</v>
      </c>
      <c r="V357" s="323"/>
      <c r="W357" s="382"/>
    </row>
    <row r="358" spans="1:23" ht="38.25" x14ac:dyDescent="0.25">
      <c r="A358" s="418" t="s">
        <v>878</v>
      </c>
      <c r="B358" s="425" t="s">
        <v>1038</v>
      </c>
      <c r="C358" s="448" t="s">
        <v>182</v>
      </c>
      <c r="D358" s="474" t="s">
        <v>436</v>
      </c>
      <c r="E358" s="296" t="s">
        <v>436</v>
      </c>
      <c r="F358" s="296" t="s">
        <v>436</v>
      </c>
      <c r="G358" s="296" t="s">
        <v>436</v>
      </c>
      <c r="H358" s="296" t="s">
        <v>436</v>
      </c>
      <c r="I358" s="296" t="s">
        <v>436</v>
      </c>
      <c r="J358" s="296" t="s">
        <v>436</v>
      </c>
      <c r="K358" s="296" t="s">
        <v>436</v>
      </c>
      <c r="L358" s="296" t="s">
        <v>436</v>
      </c>
      <c r="M358" s="296" t="s">
        <v>436</v>
      </c>
      <c r="N358" s="296" t="s">
        <v>436</v>
      </c>
      <c r="O358" s="296" t="s">
        <v>436</v>
      </c>
      <c r="P358" s="296" t="s">
        <v>436</v>
      </c>
      <c r="Q358" s="296" t="s">
        <v>436</v>
      </c>
      <c r="R358" s="266" t="s">
        <v>436</v>
      </c>
      <c r="S358" s="408" t="s">
        <v>436</v>
      </c>
      <c r="T358" s="301" t="s">
        <v>436</v>
      </c>
      <c r="U358" s="474" t="s">
        <v>436</v>
      </c>
      <c r="V358" s="323"/>
      <c r="W358" s="382"/>
    </row>
    <row r="359" spans="1:23" ht="38.25" x14ac:dyDescent="0.25">
      <c r="A359" s="418" t="s">
        <v>879</v>
      </c>
      <c r="B359" s="425" t="s">
        <v>1039</v>
      </c>
      <c r="C359" s="448" t="s">
        <v>182</v>
      </c>
      <c r="D359" s="474" t="s">
        <v>436</v>
      </c>
      <c r="E359" s="296" t="s">
        <v>436</v>
      </c>
      <c r="F359" s="296" t="s">
        <v>436</v>
      </c>
      <c r="G359" s="296" t="s">
        <v>436</v>
      </c>
      <c r="H359" s="296" t="s">
        <v>436</v>
      </c>
      <c r="I359" s="296" t="s">
        <v>436</v>
      </c>
      <c r="J359" s="296" t="s">
        <v>436</v>
      </c>
      <c r="K359" s="296" t="s">
        <v>436</v>
      </c>
      <c r="L359" s="296" t="s">
        <v>436</v>
      </c>
      <c r="M359" s="296" t="s">
        <v>436</v>
      </c>
      <c r="N359" s="296" t="s">
        <v>436</v>
      </c>
      <c r="O359" s="296" t="s">
        <v>436</v>
      </c>
      <c r="P359" s="296" t="s">
        <v>436</v>
      </c>
      <c r="Q359" s="296" t="s">
        <v>436</v>
      </c>
      <c r="R359" s="266" t="s">
        <v>436</v>
      </c>
      <c r="S359" s="408" t="s">
        <v>436</v>
      </c>
      <c r="T359" s="301" t="s">
        <v>436</v>
      </c>
      <c r="U359" s="474" t="s">
        <v>436</v>
      </c>
      <c r="V359" s="323"/>
      <c r="W359" s="382"/>
    </row>
    <row r="360" spans="1:23" ht="25.5" x14ac:dyDescent="0.25">
      <c r="A360" s="418" t="s">
        <v>880</v>
      </c>
      <c r="B360" s="425" t="s">
        <v>789</v>
      </c>
      <c r="C360" s="448" t="s">
        <v>182</v>
      </c>
      <c r="D360" s="474" t="s">
        <v>436</v>
      </c>
      <c r="E360" s="296" t="s">
        <v>436</v>
      </c>
      <c r="F360" s="296" t="s">
        <v>436</v>
      </c>
      <c r="G360" s="296" t="s">
        <v>436</v>
      </c>
      <c r="H360" s="296" t="s">
        <v>436</v>
      </c>
      <c r="I360" s="296" t="s">
        <v>436</v>
      </c>
      <c r="J360" s="296" t="s">
        <v>436</v>
      </c>
      <c r="K360" s="296" t="s">
        <v>436</v>
      </c>
      <c r="L360" s="296" t="s">
        <v>436</v>
      </c>
      <c r="M360" s="296" t="s">
        <v>436</v>
      </c>
      <c r="N360" s="296" t="s">
        <v>436</v>
      </c>
      <c r="O360" s="296" t="s">
        <v>436</v>
      </c>
      <c r="P360" s="296" t="s">
        <v>436</v>
      </c>
      <c r="Q360" s="296" t="s">
        <v>436</v>
      </c>
      <c r="R360" s="266" t="s">
        <v>436</v>
      </c>
      <c r="S360" s="408" t="s">
        <v>436</v>
      </c>
      <c r="T360" s="301" t="s">
        <v>436</v>
      </c>
      <c r="U360" s="474" t="s">
        <v>436</v>
      </c>
      <c r="V360" s="323"/>
      <c r="W360" s="382"/>
    </row>
    <row r="361" spans="1:23" x14ac:dyDescent="0.25">
      <c r="A361" s="418" t="s">
        <v>881</v>
      </c>
      <c r="B361" s="438" t="s">
        <v>894</v>
      </c>
      <c r="C361" s="448" t="s">
        <v>340</v>
      </c>
      <c r="D361" s="474" t="s">
        <v>436</v>
      </c>
      <c r="E361" s="296" t="s">
        <v>436</v>
      </c>
      <c r="F361" s="296" t="s">
        <v>436</v>
      </c>
      <c r="G361" s="296" t="s">
        <v>436</v>
      </c>
      <c r="H361" s="296" t="s">
        <v>436</v>
      </c>
      <c r="I361" s="296" t="s">
        <v>436</v>
      </c>
      <c r="J361" s="296" t="s">
        <v>436</v>
      </c>
      <c r="K361" s="296" t="s">
        <v>436</v>
      </c>
      <c r="L361" s="296" t="s">
        <v>436</v>
      </c>
      <c r="M361" s="296" t="s">
        <v>436</v>
      </c>
      <c r="N361" s="296" t="s">
        <v>436</v>
      </c>
      <c r="O361" s="296" t="s">
        <v>436</v>
      </c>
      <c r="P361" s="296" t="s">
        <v>436</v>
      </c>
      <c r="Q361" s="296" t="s">
        <v>436</v>
      </c>
      <c r="R361" s="266" t="s">
        <v>436</v>
      </c>
      <c r="S361" s="408" t="s">
        <v>436</v>
      </c>
      <c r="T361" s="301" t="s">
        <v>436</v>
      </c>
      <c r="U361" s="474" t="s">
        <v>436</v>
      </c>
      <c r="V361" s="323"/>
      <c r="W361" s="382"/>
    </row>
    <row r="362" spans="1:23" ht="25.5" x14ac:dyDescent="0.25">
      <c r="A362" s="418" t="s">
        <v>882</v>
      </c>
      <c r="B362" s="425" t="s">
        <v>790</v>
      </c>
      <c r="C362" s="448" t="s">
        <v>340</v>
      </c>
      <c r="D362" s="474" t="s">
        <v>436</v>
      </c>
      <c r="E362" s="296" t="s">
        <v>436</v>
      </c>
      <c r="F362" s="296" t="s">
        <v>436</v>
      </c>
      <c r="G362" s="296" t="s">
        <v>436</v>
      </c>
      <c r="H362" s="296" t="s">
        <v>436</v>
      </c>
      <c r="I362" s="296" t="s">
        <v>436</v>
      </c>
      <c r="J362" s="296" t="s">
        <v>436</v>
      </c>
      <c r="K362" s="296" t="s">
        <v>436</v>
      </c>
      <c r="L362" s="296" t="s">
        <v>436</v>
      </c>
      <c r="M362" s="296" t="s">
        <v>436</v>
      </c>
      <c r="N362" s="296" t="s">
        <v>436</v>
      </c>
      <c r="O362" s="296" t="s">
        <v>436</v>
      </c>
      <c r="P362" s="296" t="s">
        <v>436</v>
      </c>
      <c r="Q362" s="296" t="s">
        <v>436</v>
      </c>
      <c r="R362" s="266" t="s">
        <v>436</v>
      </c>
      <c r="S362" s="408" t="s">
        <v>436</v>
      </c>
      <c r="T362" s="301" t="s">
        <v>436</v>
      </c>
      <c r="U362" s="474" t="s">
        <v>436</v>
      </c>
      <c r="V362" s="323"/>
      <c r="W362" s="382"/>
    </row>
    <row r="363" spans="1:23" x14ac:dyDescent="0.25">
      <c r="A363" s="418" t="s">
        <v>883</v>
      </c>
      <c r="B363" s="425" t="s">
        <v>791</v>
      </c>
      <c r="C363" s="448" t="s">
        <v>340</v>
      </c>
      <c r="D363" s="474" t="s">
        <v>436</v>
      </c>
      <c r="E363" s="296" t="s">
        <v>436</v>
      </c>
      <c r="F363" s="296" t="s">
        <v>436</v>
      </c>
      <c r="G363" s="296" t="s">
        <v>436</v>
      </c>
      <c r="H363" s="296" t="s">
        <v>436</v>
      </c>
      <c r="I363" s="296" t="s">
        <v>436</v>
      </c>
      <c r="J363" s="296" t="s">
        <v>436</v>
      </c>
      <c r="K363" s="296" t="s">
        <v>436</v>
      </c>
      <c r="L363" s="296" t="s">
        <v>436</v>
      </c>
      <c r="M363" s="296" t="s">
        <v>436</v>
      </c>
      <c r="N363" s="296" t="s">
        <v>436</v>
      </c>
      <c r="O363" s="296" t="s">
        <v>436</v>
      </c>
      <c r="P363" s="296" t="s">
        <v>436</v>
      </c>
      <c r="Q363" s="296" t="s">
        <v>436</v>
      </c>
      <c r="R363" s="266" t="s">
        <v>436</v>
      </c>
      <c r="S363" s="408" t="s">
        <v>436</v>
      </c>
      <c r="T363" s="301" t="s">
        <v>436</v>
      </c>
      <c r="U363" s="474" t="s">
        <v>436</v>
      </c>
      <c r="V363" s="323"/>
      <c r="W363" s="382"/>
    </row>
    <row r="364" spans="1:23" ht="25.5" x14ac:dyDescent="0.25">
      <c r="A364" s="418" t="s">
        <v>884</v>
      </c>
      <c r="B364" s="438" t="s">
        <v>893</v>
      </c>
      <c r="C364" s="448" t="s">
        <v>906</v>
      </c>
      <c r="D364" s="474" t="s">
        <v>436</v>
      </c>
      <c r="E364" s="296" t="s">
        <v>436</v>
      </c>
      <c r="F364" s="296" t="s">
        <v>436</v>
      </c>
      <c r="G364" s="296" t="s">
        <v>436</v>
      </c>
      <c r="H364" s="296" t="s">
        <v>436</v>
      </c>
      <c r="I364" s="296" t="s">
        <v>436</v>
      </c>
      <c r="J364" s="296" t="s">
        <v>436</v>
      </c>
      <c r="K364" s="296" t="s">
        <v>436</v>
      </c>
      <c r="L364" s="296" t="s">
        <v>436</v>
      </c>
      <c r="M364" s="296" t="s">
        <v>436</v>
      </c>
      <c r="N364" s="296" t="s">
        <v>436</v>
      </c>
      <c r="O364" s="296" t="s">
        <v>436</v>
      </c>
      <c r="P364" s="296" t="s">
        <v>436</v>
      </c>
      <c r="Q364" s="296" t="s">
        <v>436</v>
      </c>
      <c r="R364" s="266" t="s">
        <v>436</v>
      </c>
      <c r="S364" s="408" t="s">
        <v>436</v>
      </c>
      <c r="T364" s="301" t="s">
        <v>436</v>
      </c>
      <c r="U364" s="474" t="s">
        <v>436</v>
      </c>
      <c r="V364" s="323"/>
      <c r="W364" s="382"/>
    </row>
    <row r="365" spans="1:23" x14ac:dyDescent="0.25">
      <c r="A365" s="418" t="s">
        <v>885</v>
      </c>
      <c r="B365" s="425" t="s">
        <v>787</v>
      </c>
      <c r="C365" s="448" t="s">
        <v>906</v>
      </c>
      <c r="D365" s="474" t="s">
        <v>436</v>
      </c>
      <c r="E365" s="296" t="s">
        <v>436</v>
      </c>
      <c r="F365" s="296" t="s">
        <v>436</v>
      </c>
      <c r="G365" s="296" t="s">
        <v>436</v>
      </c>
      <c r="H365" s="296" t="s">
        <v>436</v>
      </c>
      <c r="I365" s="296" t="s">
        <v>436</v>
      </c>
      <c r="J365" s="296" t="s">
        <v>436</v>
      </c>
      <c r="K365" s="296" t="s">
        <v>436</v>
      </c>
      <c r="L365" s="296" t="s">
        <v>436</v>
      </c>
      <c r="M365" s="296" t="s">
        <v>436</v>
      </c>
      <c r="N365" s="296" t="s">
        <v>436</v>
      </c>
      <c r="O365" s="296" t="s">
        <v>436</v>
      </c>
      <c r="P365" s="296" t="s">
        <v>436</v>
      </c>
      <c r="Q365" s="296" t="s">
        <v>436</v>
      </c>
      <c r="R365" s="266" t="s">
        <v>436</v>
      </c>
      <c r="S365" s="408" t="s">
        <v>436</v>
      </c>
      <c r="T365" s="301" t="s">
        <v>436</v>
      </c>
      <c r="U365" s="474" t="s">
        <v>436</v>
      </c>
      <c r="V365" s="325"/>
      <c r="W365" s="382"/>
    </row>
    <row r="366" spans="1:23" ht="16.5" thickBot="1" x14ac:dyDescent="0.3">
      <c r="A366" s="418" t="s">
        <v>886</v>
      </c>
      <c r="B366" s="492" t="s">
        <v>788</v>
      </c>
      <c r="C366" s="449" t="s">
        <v>906</v>
      </c>
      <c r="D366" s="475" t="s">
        <v>436</v>
      </c>
      <c r="E366" s="298" t="s">
        <v>436</v>
      </c>
      <c r="F366" s="298" t="s">
        <v>436</v>
      </c>
      <c r="G366" s="298" t="s">
        <v>436</v>
      </c>
      <c r="H366" s="298" t="s">
        <v>436</v>
      </c>
      <c r="I366" s="298" t="s">
        <v>436</v>
      </c>
      <c r="J366" s="298" t="s">
        <v>436</v>
      </c>
      <c r="K366" s="298" t="s">
        <v>436</v>
      </c>
      <c r="L366" s="298" t="s">
        <v>436</v>
      </c>
      <c r="M366" s="298" t="s">
        <v>436</v>
      </c>
      <c r="N366" s="298" t="s">
        <v>436</v>
      </c>
      <c r="O366" s="298" t="s">
        <v>436</v>
      </c>
      <c r="P366" s="298" t="s">
        <v>436</v>
      </c>
      <c r="Q366" s="298" t="s">
        <v>436</v>
      </c>
      <c r="R366" s="267" t="s">
        <v>436</v>
      </c>
      <c r="S366" s="408" t="s">
        <v>436</v>
      </c>
      <c r="T366" s="301" t="s">
        <v>436</v>
      </c>
      <c r="U366" s="475" t="s">
        <v>436</v>
      </c>
      <c r="V366" s="326"/>
      <c r="W366" s="385"/>
    </row>
    <row r="367" spans="1:23" ht="16.5" thickBot="1" x14ac:dyDescent="0.3">
      <c r="A367" s="441" t="s">
        <v>887</v>
      </c>
      <c r="B367" s="491" t="s">
        <v>1040</v>
      </c>
      <c r="C367" s="452" t="s">
        <v>184</v>
      </c>
      <c r="D367" s="493">
        <v>1614</v>
      </c>
      <c r="E367" s="494">
        <v>1615</v>
      </c>
      <c r="F367" s="494">
        <v>1589</v>
      </c>
      <c r="G367" s="587">
        <v>1600</v>
      </c>
      <c r="H367" s="588">
        <v>1558</v>
      </c>
      <c r="I367" s="495">
        <v>1623</v>
      </c>
      <c r="J367" s="495">
        <v>1560</v>
      </c>
      <c r="K367" s="495"/>
      <c r="L367" s="495">
        <v>1623</v>
      </c>
      <c r="M367" s="495"/>
      <c r="N367" s="495"/>
      <c r="O367" s="495">
        <v>1623</v>
      </c>
      <c r="P367" s="495"/>
      <c r="Q367" s="495"/>
      <c r="R367" s="495">
        <v>1623</v>
      </c>
      <c r="S367" s="361"/>
      <c r="T367" s="362"/>
      <c r="U367" s="488">
        <v>1623</v>
      </c>
      <c r="V367" s="489"/>
      <c r="W367" s="490"/>
    </row>
    <row r="368" spans="1:23" ht="15.75" customHeight="1" x14ac:dyDescent="0.25">
      <c r="A368" s="716" t="s">
        <v>137</v>
      </c>
      <c r="B368" s="717"/>
      <c r="C368" s="717"/>
      <c r="D368" s="717"/>
      <c r="E368" s="717"/>
      <c r="F368" s="717"/>
      <c r="G368" s="717"/>
      <c r="H368" s="717"/>
      <c r="I368" s="717"/>
      <c r="J368" s="717"/>
      <c r="K368" s="717"/>
      <c r="L368" s="717"/>
      <c r="M368" s="717"/>
      <c r="N368" s="717"/>
      <c r="O368" s="717"/>
      <c r="P368" s="717"/>
      <c r="Q368" s="717"/>
      <c r="R368" s="717"/>
      <c r="S368" s="717"/>
      <c r="T368" s="717"/>
      <c r="U368" s="717"/>
      <c r="V368" s="717"/>
      <c r="W368" s="718"/>
    </row>
    <row r="369" spans="1:23" ht="10.5" customHeight="1" thickBot="1" x14ac:dyDescent="0.3">
      <c r="A369" s="719"/>
      <c r="B369" s="720"/>
      <c r="C369" s="720"/>
      <c r="D369" s="720"/>
      <c r="E369" s="720"/>
      <c r="F369" s="720"/>
      <c r="G369" s="720"/>
      <c r="H369" s="720"/>
      <c r="I369" s="720"/>
      <c r="J369" s="720"/>
      <c r="K369" s="720"/>
      <c r="L369" s="720"/>
      <c r="M369" s="720"/>
      <c r="N369" s="720"/>
      <c r="O369" s="720"/>
      <c r="P369" s="720"/>
      <c r="Q369" s="720"/>
      <c r="R369" s="720"/>
      <c r="S369" s="720"/>
      <c r="T369" s="720"/>
      <c r="U369" s="720"/>
      <c r="V369" s="720"/>
      <c r="W369" s="721"/>
    </row>
    <row r="370" spans="1:23" ht="33" customHeight="1" x14ac:dyDescent="0.25">
      <c r="A370" s="686" t="s">
        <v>146</v>
      </c>
      <c r="B370" s="688" t="s">
        <v>147</v>
      </c>
      <c r="C370" s="692" t="s">
        <v>760</v>
      </c>
      <c r="D370" s="318">
        <v>2019</v>
      </c>
      <c r="E370" s="273">
        <v>2020</v>
      </c>
      <c r="F370" s="272">
        <v>2021</v>
      </c>
      <c r="G370" s="701">
        <v>2022</v>
      </c>
      <c r="H370" s="701"/>
      <c r="I370" s="702">
        <v>2023</v>
      </c>
      <c r="J370" s="703"/>
      <c r="K370" s="704"/>
      <c r="L370" s="680">
        <v>2024</v>
      </c>
      <c r="M370" s="681"/>
      <c r="N370" s="682"/>
      <c r="O370" s="680">
        <v>2025</v>
      </c>
      <c r="P370" s="681"/>
      <c r="Q370" s="682"/>
      <c r="R370" s="680">
        <v>2026</v>
      </c>
      <c r="S370" s="681"/>
      <c r="T370" s="681"/>
      <c r="U370" s="709" t="s">
        <v>671</v>
      </c>
      <c r="V370" s="681"/>
      <c r="W370" s="682"/>
    </row>
    <row r="371" spans="1:23" ht="44.25" customHeight="1" x14ac:dyDescent="0.25">
      <c r="A371" s="687"/>
      <c r="B371" s="689"/>
      <c r="C371" s="693"/>
      <c r="D371" s="274" t="s">
        <v>341</v>
      </c>
      <c r="E371" s="274" t="s">
        <v>341</v>
      </c>
      <c r="F371" s="275" t="s">
        <v>1135</v>
      </c>
      <c r="G371" s="275" t="s">
        <v>1134</v>
      </c>
      <c r="H371" s="275" t="s">
        <v>341</v>
      </c>
      <c r="I371" s="275" t="s">
        <v>1134</v>
      </c>
      <c r="J371" s="275" t="s">
        <v>761</v>
      </c>
      <c r="K371" s="275" t="s">
        <v>341</v>
      </c>
      <c r="L371" s="275" t="s">
        <v>1134</v>
      </c>
      <c r="M371" s="275" t="s">
        <v>761</v>
      </c>
      <c r="N371" s="275" t="s">
        <v>341</v>
      </c>
      <c r="O371" s="275" t="s">
        <v>1134</v>
      </c>
      <c r="P371" s="275" t="s">
        <v>761</v>
      </c>
      <c r="Q371" s="275" t="s">
        <v>341</v>
      </c>
      <c r="R371" s="275" t="s">
        <v>1134</v>
      </c>
      <c r="S371" s="275" t="s">
        <v>761</v>
      </c>
      <c r="T371" s="479" t="s">
        <v>341</v>
      </c>
      <c r="U371" s="481" t="s">
        <v>1134</v>
      </c>
      <c r="V371" s="329" t="s">
        <v>761</v>
      </c>
      <c r="W371" s="275" t="s">
        <v>341</v>
      </c>
    </row>
    <row r="372" spans="1:23" ht="16.5" thickBot="1" x14ac:dyDescent="0.3">
      <c r="A372" s="367">
        <v>1</v>
      </c>
      <c r="B372" s="310">
        <v>2</v>
      </c>
      <c r="C372" s="311">
        <v>3</v>
      </c>
      <c r="D372" s="312">
        <v>4</v>
      </c>
      <c r="E372" s="313">
        <v>5</v>
      </c>
      <c r="F372" s="313">
        <v>6</v>
      </c>
      <c r="G372" s="313">
        <v>7</v>
      </c>
      <c r="H372" s="313">
        <v>8</v>
      </c>
      <c r="I372" s="313">
        <v>9</v>
      </c>
      <c r="J372" s="313">
        <v>10</v>
      </c>
      <c r="K372" s="276">
        <v>11</v>
      </c>
      <c r="L372" s="313">
        <v>12</v>
      </c>
      <c r="M372" s="276">
        <v>13</v>
      </c>
      <c r="N372" s="313">
        <v>14</v>
      </c>
      <c r="O372" s="276">
        <v>15</v>
      </c>
      <c r="P372" s="313">
        <v>16</v>
      </c>
      <c r="Q372" s="313">
        <v>17</v>
      </c>
      <c r="R372" s="276">
        <v>18</v>
      </c>
      <c r="S372" s="313">
        <v>19</v>
      </c>
      <c r="T372" s="480"/>
      <c r="U372" s="320">
        <v>20</v>
      </c>
      <c r="V372" s="313">
        <v>21</v>
      </c>
      <c r="W372" s="276">
        <v>22</v>
      </c>
    </row>
    <row r="373" spans="1:23" ht="30.75" customHeight="1" x14ac:dyDescent="0.25">
      <c r="A373" s="707" t="s">
        <v>144</v>
      </c>
      <c r="B373" s="708"/>
      <c r="C373" s="447" t="s">
        <v>906</v>
      </c>
      <c r="D373" s="394">
        <v>120.30999999999999</v>
      </c>
      <c r="E373" s="299">
        <v>124.02</v>
      </c>
      <c r="F373" s="299">
        <v>133.09</v>
      </c>
      <c r="G373" s="669">
        <f t="shared" ref="G373:I373" si="0">G374+G431</f>
        <v>131.73700000000002</v>
      </c>
      <c r="H373" s="299">
        <v>267.6994904</v>
      </c>
      <c r="I373" s="669">
        <f t="shared" si="0"/>
        <v>146.71439999999998</v>
      </c>
      <c r="J373" s="299">
        <f>J374+J431</f>
        <v>384.46080000000006</v>
      </c>
      <c r="K373" s="299">
        <v>0</v>
      </c>
      <c r="L373" s="299">
        <v>142.60079999999999</v>
      </c>
      <c r="M373" s="299">
        <f>M374</f>
        <v>288.44880000000001</v>
      </c>
      <c r="N373" s="299">
        <v>0</v>
      </c>
      <c r="O373" s="299">
        <v>149.51159999999999</v>
      </c>
      <c r="P373" s="299">
        <v>0</v>
      </c>
      <c r="Q373" s="299">
        <v>0</v>
      </c>
      <c r="R373" s="299">
        <v>156.75960000000001</v>
      </c>
      <c r="S373" s="299">
        <v>0</v>
      </c>
      <c r="T373" s="324">
        <v>0</v>
      </c>
      <c r="U373" s="478">
        <v>717.61079999999993</v>
      </c>
      <c r="V373" s="330"/>
      <c r="W373" s="553"/>
    </row>
    <row r="374" spans="1:23" x14ac:dyDescent="0.25">
      <c r="A374" s="365" t="s">
        <v>162</v>
      </c>
      <c r="B374" s="454" t="s">
        <v>92</v>
      </c>
      <c r="C374" s="448" t="s">
        <v>906</v>
      </c>
      <c r="D374" s="394">
        <v>120.30999999999999</v>
      </c>
      <c r="E374" s="299">
        <v>124.02</v>
      </c>
      <c r="F374" s="299">
        <v>133.09</v>
      </c>
      <c r="G374" s="667">
        <f t="shared" ref="G374:I374" si="1">G375+G406+G427</f>
        <v>126.51400000000001</v>
      </c>
      <c r="H374" s="299">
        <v>262.47013040000002</v>
      </c>
      <c r="I374" s="667">
        <f t="shared" si="1"/>
        <v>138.16079999999999</v>
      </c>
      <c r="J374" s="299">
        <f>J375+J399+J427</f>
        <v>375.90720000000005</v>
      </c>
      <c r="K374" s="299"/>
      <c r="L374" s="299">
        <v>136.4658</v>
      </c>
      <c r="M374" s="299">
        <f>M375+M399+M427</f>
        <v>288.44880000000001</v>
      </c>
      <c r="N374" s="299"/>
      <c r="O374" s="299">
        <v>143.08159999999998</v>
      </c>
      <c r="P374" s="299"/>
      <c r="Q374" s="299"/>
      <c r="R374" s="299">
        <v>150.02260000000001</v>
      </c>
      <c r="S374" s="299"/>
      <c r="T374" s="324"/>
      <c r="U374" s="478">
        <v>686.87979999999993</v>
      </c>
      <c r="V374" s="324"/>
      <c r="W374" s="317"/>
    </row>
    <row r="375" spans="1:23" x14ac:dyDescent="0.25">
      <c r="A375" s="365" t="s">
        <v>163</v>
      </c>
      <c r="B375" s="455" t="s">
        <v>348</v>
      </c>
      <c r="C375" s="448" t="s">
        <v>906</v>
      </c>
      <c r="D375" s="278">
        <v>36.24</v>
      </c>
      <c r="E375" s="280">
        <v>39.450000000000003</v>
      </c>
      <c r="F375" s="386">
        <v>41.23</v>
      </c>
      <c r="G375" s="299">
        <v>11.25</v>
      </c>
      <c r="H375" s="299">
        <v>113.77907999999999</v>
      </c>
      <c r="I375" s="299">
        <v>15.834</v>
      </c>
      <c r="J375" s="299">
        <f>J382+J398+J384</f>
        <v>213.91500000000002</v>
      </c>
      <c r="K375" s="299"/>
      <c r="L375" s="299">
        <v>12.066000000000001</v>
      </c>
      <c r="M375" s="299">
        <f>M382+M384</f>
        <v>127.22399999999999</v>
      </c>
      <c r="N375" s="299"/>
      <c r="O375" s="299">
        <v>12.499000000000001</v>
      </c>
      <c r="P375" s="299"/>
      <c r="Q375" s="299"/>
      <c r="R375" s="299">
        <v>12.949</v>
      </c>
      <c r="S375" s="299"/>
      <c r="T375" s="324"/>
      <c r="U375" s="478">
        <v>60.414000000000001</v>
      </c>
      <c r="V375" s="324"/>
      <c r="W375" s="317"/>
    </row>
    <row r="376" spans="1:23" x14ac:dyDescent="0.25">
      <c r="A376" s="365" t="s">
        <v>349</v>
      </c>
      <c r="B376" s="456" t="s">
        <v>2</v>
      </c>
      <c r="C376" s="448" t="s">
        <v>906</v>
      </c>
      <c r="D376" s="408" t="s">
        <v>436</v>
      </c>
      <c r="E376" s="296" t="s">
        <v>436</v>
      </c>
      <c r="F376" s="296" t="s">
        <v>436</v>
      </c>
      <c r="G376" s="585" t="s">
        <v>436</v>
      </c>
      <c r="H376" s="586" t="s">
        <v>436</v>
      </c>
      <c r="I376" s="408" t="s">
        <v>436</v>
      </c>
      <c r="J376" s="408" t="s">
        <v>436</v>
      </c>
      <c r="K376" s="296" t="s">
        <v>436</v>
      </c>
      <c r="L376" s="296" t="s">
        <v>436</v>
      </c>
      <c r="M376" s="296" t="s">
        <v>436</v>
      </c>
      <c r="N376" s="296" t="s">
        <v>436</v>
      </c>
      <c r="O376" s="296" t="s">
        <v>436</v>
      </c>
      <c r="P376" s="296" t="s">
        <v>436</v>
      </c>
      <c r="Q376" s="296" t="s">
        <v>436</v>
      </c>
      <c r="R376" s="296" t="s">
        <v>436</v>
      </c>
      <c r="S376" s="278" t="s">
        <v>436</v>
      </c>
      <c r="T376" s="278" t="s">
        <v>436</v>
      </c>
      <c r="U376" s="474" t="s">
        <v>436</v>
      </c>
      <c r="V376" s="324"/>
      <c r="W376" s="553"/>
    </row>
    <row r="377" spans="1:23" x14ac:dyDescent="0.25">
      <c r="A377" s="365" t="s">
        <v>746</v>
      </c>
      <c r="B377" s="457" t="s">
        <v>1042</v>
      </c>
      <c r="C377" s="448" t="s">
        <v>906</v>
      </c>
      <c r="D377" s="408" t="s">
        <v>436</v>
      </c>
      <c r="E377" s="296" t="s">
        <v>436</v>
      </c>
      <c r="F377" s="296" t="s">
        <v>436</v>
      </c>
      <c r="G377" s="585" t="s">
        <v>436</v>
      </c>
      <c r="H377" s="586" t="s">
        <v>436</v>
      </c>
      <c r="I377" s="408" t="s">
        <v>436</v>
      </c>
      <c r="J377" s="408" t="s">
        <v>436</v>
      </c>
      <c r="K377" s="296" t="s">
        <v>436</v>
      </c>
      <c r="L377" s="296" t="s">
        <v>436</v>
      </c>
      <c r="M377" s="296" t="s">
        <v>436</v>
      </c>
      <c r="N377" s="296" t="s">
        <v>436</v>
      </c>
      <c r="O377" s="296" t="s">
        <v>436</v>
      </c>
      <c r="P377" s="296" t="s">
        <v>436</v>
      </c>
      <c r="Q377" s="296" t="s">
        <v>436</v>
      </c>
      <c r="R377" s="296" t="s">
        <v>436</v>
      </c>
      <c r="S377" s="278" t="s">
        <v>436</v>
      </c>
      <c r="T377" s="278" t="s">
        <v>436</v>
      </c>
      <c r="U377" s="474" t="s">
        <v>436</v>
      </c>
      <c r="V377" s="324"/>
      <c r="W377" s="553"/>
    </row>
    <row r="378" spans="1:23" ht="25.5" x14ac:dyDescent="0.25">
      <c r="A378" s="365" t="s">
        <v>1082</v>
      </c>
      <c r="B378" s="458" t="s">
        <v>1059</v>
      </c>
      <c r="C378" s="448" t="s">
        <v>906</v>
      </c>
      <c r="D378" s="408" t="s">
        <v>436</v>
      </c>
      <c r="E378" s="296" t="s">
        <v>436</v>
      </c>
      <c r="F378" s="296" t="s">
        <v>436</v>
      </c>
      <c r="G378" s="296" t="s">
        <v>436</v>
      </c>
      <c r="H378" s="296" t="s">
        <v>436</v>
      </c>
      <c r="I378" s="408" t="s">
        <v>436</v>
      </c>
      <c r="J378" s="408" t="s">
        <v>436</v>
      </c>
      <c r="K378" s="296" t="s">
        <v>436</v>
      </c>
      <c r="L378" s="296" t="s">
        <v>436</v>
      </c>
      <c r="M378" s="296" t="s">
        <v>436</v>
      </c>
      <c r="N378" s="296" t="s">
        <v>436</v>
      </c>
      <c r="O378" s="296" t="s">
        <v>436</v>
      </c>
      <c r="P378" s="296" t="s">
        <v>436</v>
      </c>
      <c r="Q378" s="296" t="s">
        <v>436</v>
      </c>
      <c r="R378" s="296" t="s">
        <v>436</v>
      </c>
      <c r="S378" s="278" t="s">
        <v>436</v>
      </c>
      <c r="T378" s="278" t="s">
        <v>436</v>
      </c>
      <c r="U378" s="474" t="s">
        <v>436</v>
      </c>
      <c r="V378" s="324"/>
      <c r="W378" s="553"/>
    </row>
    <row r="379" spans="1:23" ht="25.5" x14ac:dyDescent="0.25">
      <c r="A379" s="365" t="s">
        <v>1083</v>
      </c>
      <c r="B379" s="458" t="s">
        <v>1060</v>
      </c>
      <c r="C379" s="448" t="s">
        <v>906</v>
      </c>
      <c r="D379" s="408" t="s">
        <v>436</v>
      </c>
      <c r="E379" s="296" t="s">
        <v>436</v>
      </c>
      <c r="F379" s="296" t="s">
        <v>436</v>
      </c>
      <c r="G379" s="296" t="s">
        <v>436</v>
      </c>
      <c r="H379" s="296" t="s">
        <v>436</v>
      </c>
      <c r="I379" s="408" t="s">
        <v>436</v>
      </c>
      <c r="J379" s="408" t="s">
        <v>436</v>
      </c>
      <c r="K379" s="296" t="s">
        <v>436</v>
      </c>
      <c r="L379" s="296" t="s">
        <v>436</v>
      </c>
      <c r="M379" s="296" t="s">
        <v>436</v>
      </c>
      <c r="N379" s="296" t="s">
        <v>436</v>
      </c>
      <c r="O379" s="296" t="s">
        <v>436</v>
      </c>
      <c r="P379" s="296" t="s">
        <v>436</v>
      </c>
      <c r="Q379" s="296" t="s">
        <v>436</v>
      </c>
      <c r="R379" s="296" t="s">
        <v>436</v>
      </c>
      <c r="S379" s="278" t="s">
        <v>436</v>
      </c>
      <c r="T379" s="278" t="s">
        <v>436</v>
      </c>
      <c r="U379" s="474" t="s">
        <v>436</v>
      </c>
      <c r="V379" s="324"/>
      <c r="W379" s="553"/>
    </row>
    <row r="380" spans="1:23" ht="25.5" x14ac:dyDescent="0.25">
      <c r="A380" s="365" t="s">
        <v>3</v>
      </c>
      <c r="B380" s="458" t="s">
        <v>1045</v>
      </c>
      <c r="C380" s="448" t="s">
        <v>906</v>
      </c>
      <c r="D380" s="408" t="s">
        <v>436</v>
      </c>
      <c r="E380" s="296" t="s">
        <v>436</v>
      </c>
      <c r="F380" s="296" t="s">
        <v>436</v>
      </c>
      <c r="G380" s="296" t="s">
        <v>436</v>
      </c>
      <c r="H380" s="296" t="s">
        <v>436</v>
      </c>
      <c r="I380" s="408" t="s">
        <v>436</v>
      </c>
      <c r="J380" s="408" t="s">
        <v>436</v>
      </c>
      <c r="K380" s="296" t="s">
        <v>436</v>
      </c>
      <c r="L380" s="296" t="s">
        <v>436</v>
      </c>
      <c r="M380" s="296" t="s">
        <v>436</v>
      </c>
      <c r="N380" s="296" t="s">
        <v>436</v>
      </c>
      <c r="O380" s="296" t="s">
        <v>436</v>
      </c>
      <c r="P380" s="296" t="s">
        <v>436</v>
      </c>
      <c r="Q380" s="296" t="s">
        <v>436</v>
      </c>
      <c r="R380" s="296" t="s">
        <v>436</v>
      </c>
      <c r="S380" s="278" t="s">
        <v>436</v>
      </c>
      <c r="T380" s="278" t="s">
        <v>436</v>
      </c>
      <c r="U380" s="474" t="s">
        <v>436</v>
      </c>
      <c r="V380" s="324"/>
      <c r="W380" s="553"/>
    </row>
    <row r="381" spans="1:23" x14ac:dyDescent="0.25">
      <c r="A381" s="365" t="s">
        <v>747</v>
      </c>
      <c r="B381" s="457" t="s">
        <v>111</v>
      </c>
      <c r="C381" s="448" t="s">
        <v>906</v>
      </c>
      <c r="D381" s="408" t="s">
        <v>436</v>
      </c>
      <c r="E381" s="296" t="s">
        <v>436</v>
      </c>
      <c r="F381" s="296" t="s">
        <v>436</v>
      </c>
      <c r="G381" s="296" t="s">
        <v>436</v>
      </c>
      <c r="H381" s="296" t="s">
        <v>436</v>
      </c>
      <c r="I381" s="408" t="s">
        <v>436</v>
      </c>
      <c r="J381" s="408" t="s">
        <v>436</v>
      </c>
      <c r="K381" s="296" t="s">
        <v>436</v>
      </c>
      <c r="L381" s="296" t="s">
        <v>436</v>
      </c>
      <c r="M381" s="296" t="s">
        <v>436</v>
      </c>
      <c r="N381" s="296" t="s">
        <v>436</v>
      </c>
      <c r="O381" s="296" t="s">
        <v>436</v>
      </c>
      <c r="P381" s="296" t="s">
        <v>436</v>
      </c>
      <c r="Q381" s="296" t="s">
        <v>436</v>
      </c>
      <c r="R381" s="296" t="s">
        <v>436</v>
      </c>
      <c r="S381" s="278" t="s">
        <v>436</v>
      </c>
      <c r="T381" s="278" t="s">
        <v>436</v>
      </c>
      <c r="U381" s="474" t="s">
        <v>436</v>
      </c>
      <c r="V381" s="324"/>
      <c r="W381" s="553"/>
    </row>
    <row r="382" spans="1:23" x14ac:dyDescent="0.25">
      <c r="A382" s="365" t="s">
        <v>748</v>
      </c>
      <c r="B382" s="457" t="s">
        <v>1043</v>
      </c>
      <c r="C382" s="448" t="s">
        <v>906</v>
      </c>
      <c r="D382" s="278">
        <v>36.24</v>
      </c>
      <c r="E382" s="280">
        <v>39.450000000000003</v>
      </c>
      <c r="F382" s="386">
        <v>41.23</v>
      </c>
      <c r="G382" s="299">
        <v>11.25</v>
      </c>
      <c r="H382" s="299">
        <v>11.242710000000001</v>
      </c>
      <c r="I382" s="299">
        <v>15.834</v>
      </c>
      <c r="J382" s="299">
        <v>15.834</v>
      </c>
      <c r="K382" s="299"/>
      <c r="L382" s="299">
        <v>12.066000000000001</v>
      </c>
      <c r="M382" s="299">
        <f>11.049+8.295</f>
        <v>19.344000000000001</v>
      </c>
      <c r="N382" s="299"/>
      <c r="O382" s="299">
        <v>12.499000000000001</v>
      </c>
      <c r="P382" s="299"/>
      <c r="Q382" s="299"/>
      <c r="R382" s="299">
        <v>12.949</v>
      </c>
      <c r="S382" s="299"/>
      <c r="T382" s="324"/>
      <c r="U382" s="478">
        <v>60.414000000000001</v>
      </c>
      <c r="V382" s="324"/>
      <c r="W382" s="380"/>
    </row>
    <row r="383" spans="1:23" x14ac:dyDescent="0.25">
      <c r="A383" s="365" t="s">
        <v>749</v>
      </c>
      <c r="B383" s="457" t="s">
        <v>103</v>
      </c>
      <c r="C383" s="448" t="s">
        <v>906</v>
      </c>
      <c r="D383" s="408" t="s">
        <v>436</v>
      </c>
      <c r="E383" s="296" t="s">
        <v>436</v>
      </c>
      <c r="F383" s="296" t="s">
        <v>436</v>
      </c>
      <c r="G383" s="296" t="s">
        <v>436</v>
      </c>
      <c r="H383" s="296" t="s">
        <v>436</v>
      </c>
      <c r="I383" s="408" t="s">
        <v>436</v>
      </c>
      <c r="J383" s="408" t="s">
        <v>436</v>
      </c>
      <c r="K383" s="296" t="s">
        <v>436</v>
      </c>
      <c r="L383" s="296" t="s">
        <v>436</v>
      </c>
      <c r="M383" s="296" t="s">
        <v>436</v>
      </c>
      <c r="N383" s="296" t="s">
        <v>436</v>
      </c>
      <c r="O383" s="296" t="s">
        <v>436</v>
      </c>
      <c r="P383" s="296" t="s">
        <v>436</v>
      </c>
      <c r="Q383" s="296" t="s">
        <v>436</v>
      </c>
      <c r="R383" s="296" t="s">
        <v>436</v>
      </c>
      <c r="S383" s="278" t="s">
        <v>436</v>
      </c>
      <c r="T383" s="278" t="s">
        <v>436</v>
      </c>
      <c r="U383" s="474" t="s">
        <v>436</v>
      </c>
      <c r="V383" s="324"/>
      <c r="W383" s="382"/>
    </row>
    <row r="384" spans="1:23" x14ac:dyDescent="0.25">
      <c r="A384" s="365" t="s">
        <v>750</v>
      </c>
      <c r="B384" s="457" t="s">
        <v>354</v>
      </c>
      <c r="C384" s="448" t="s">
        <v>906</v>
      </c>
      <c r="D384" s="408" t="s">
        <v>436</v>
      </c>
      <c r="E384" s="296" t="s">
        <v>436</v>
      </c>
      <c r="F384" s="296" t="s">
        <v>436</v>
      </c>
      <c r="G384" s="585" t="s">
        <v>436</v>
      </c>
      <c r="H384" s="586" t="s">
        <v>436</v>
      </c>
      <c r="I384" s="408" t="s">
        <v>436</v>
      </c>
      <c r="J384" s="408">
        <v>182.28100000000001</v>
      </c>
      <c r="K384" s="296" t="s">
        <v>436</v>
      </c>
      <c r="L384" s="296" t="s">
        <v>436</v>
      </c>
      <c r="M384" s="296">
        <v>107.88</v>
      </c>
      <c r="N384" s="296" t="s">
        <v>436</v>
      </c>
      <c r="O384" s="296" t="s">
        <v>436</v>
      </c>
      <c r="P384" s="296" t="s">
        <v>436</v>
      </c>
      <c r="Q384" s="296" t="s">
        <v>436</v>
      </c>
      <c r="R384" s="296" t="s">
        <v>436</v>
      </c>
      <c r="S384" s="278" t="s">
        <v>436</v>
      </c>
      <c r="T384" s="278" t="s">
        <v>436</v>
      </c>
      <c r="U384" s="474" t="s">
        <v>436</v>
      </c>
      <c r="V384" s="324"/>
      <c r="W384" s="382"/>
    </row>
    <row r="385" spans="1:23" ht="25.5" x14ac:dyDescent="0.25">
      <c r="A385" s="365" t="s">
        <v>4</v>
      </c>
      <c r="B385" s="458" t="s">
        <v>1</v>
      </c>
      <c r="C385" s="448" t="s">
        <v>906</v>
      </c>
      <c r="D385" s="408" t="s">
        <v>436</v>
      </c>
      <c r="E385" s="296" t="s">
        <v>436</v>
      </c>
      <c r="F385" s="296" t="s">
        <v>436</v>
      </c>
      <c r="G385" s="296" t="s">
        <v>436</v>
      </c>
      <c r="H385" s="296" t="s">
        <v>436</v>
      </c>
      <c r="I385" s="408" t="s">
        <v>436</v>
      </c>
      <c r="J385" s="408" t="s">
        <v>436</v>
      </c>
      <c r="K385" s="296" t="s">
        <v>436</v>
      </c>
      <c r="L385" s="296" t="s">
        <v>436</v>
      </c>
      <c r="M385" s="296" t="s">
        <v>436</v>
      </c>
      <c r="N385" s="296" t="s">
        <v>436</v>
      </c>
      <c r="O385" s="296" t="s">
        <v>436</v>
      </c>
      <c r="P385" s="296" t="s">
        <v>436</v>
      </c>
      <c r="Q385" s="296" t="s">
        <v>436</v>
      </c>
      <c r="R385" s="296" t="s">
        <v>436</v>
      </c>
      <c r="S385" s="278" t="s">
        <v>436</v>
      </c>
      <c r="T385" s="278" t="s">
        <v>436</v>
      </c>
      <c r="U385" s="474" t="s">
        <v>436</v>
      </c>
      <c r="V385" s="324"/>
      <c r="W385" s="382"/>
    </row>
    <row r="386" spans="1:23" x14ac:dyDescent="0.25">
      <c r="A386" s="365" t="s">
        <v>5</v>
      </c>
      <c r="B386" s="458" t="s">
        <v>52</v>
      </c>
      <c r="C386" s="448" t="s">
        <v>906</v>
      </c>
      <c r="D386" s="408" t="s">
        <v>436</v>
      </c>
      <c r="E386" s="296" t="s">
        <v>436</v>
      </c>
      <c r="F386" s="296" t="s">
        <v>436</v>
      </c>
      <c r="G386" s="296" t="s">
        <v>436</v>
      </c>
      <c r="H386" s="296" t="s">
        <v>436</v>
      </c>
      <c r="I386" s="408" t="s">
        <v>436</v>
      </c>
      <c r="J386" s="408" t="s">
        <v>436</v>
      </c>
      <c r="K386" s="296" t="s">
        <v>436</v>
      </c>
      <c r="L386" s="296" t="s">
        <v>436</v>
      </c>
      <c r="M386" s="296" t="s">
        <v>436</v>
      </c>
      <c r="N386" s="296" t="s">
        <v>436</v>
      </c>
      <c r="O386" s="296" t="s">
        <v>436</v>
      </c>
      <c r="P386" s="296" t="s">
        <v>436</v>
      </c>
      <c r="Q386" s="296" t="s">
        <v>436</v>
      </c>
      <c r="R386" s="296" t="s">
        <v>436</v>
      </c>
      <c r="S386" s="278" t="s">
        <v>436</v>
      </c>
      <c r="T386" s="278" t="s">
        <v>436</v>
      </c>
      <c r="U386" s="474" t="s">
        <v>436</v>
      </c>
      <c r="V386" s="324"/>
      <c r="W386" s="382"/>
    </row>
    <row r="387" spans="1:23" x14ac:dyDescent="0.25">
      <c r="A387" s="365" t="s">
        <v>6</v>
      </c>
      <c r="B387" s="458" t="s">
        <v>888</v>
      </c>
      <c r="C387" s="448" t="s">
        <v>906</v>
      </c>
      <c r="D387" s="408" t="s">
        <v>436</v>
      </c>
      <c r="E387" s="296" t="s">
        <v>436</v>
      </c>
      <c r="F387" s="296" t="s">
        <v>436</v>
      </c>
      <c r="G387" s="585" t="s">
        <v>436</v>
      </c>
      <c r="H387" s="586" t="s">
        <v>436</v>
      </c>
      <c r="I387" s="408" t="s">
        <v>436</v>
      </c>
      <c r="J387" s="408">
        <v>182.28100000000001</v>
      </c>
      <c r="K387" s="296" t="s">
        <v>436</v>
      </c>
      <c r="L387" s="296" t="s">
        <v>436</v>
      </c>
      <c r="M387" s="296">
        <v>107.88</v>
      </c>
      <c r="N387" s="296" t="s">
        <v>436</v>
      </c>
      <c r="O387" s="296" t="s">
        <v>436</v>
      </c>
      <c r="P387" s="296" t="s">
        <v>436</v>
      </c>
      <c r="Q387" s="296" t="s">
        <v>436</v>
      </c>
      <c r="R387" s="296" t="s">
        <v>436</v>
      </c>
      <c r="S387" s="278" t="s">
        <v>436</v>
      </c>
      <c r="T387" s="278" t="s">
        <v>436</v>
      </c>
      <c r="U387" s="474" t="s">
        <v>436</v>
      </c>
      <c r="V387" s="324"/>
      <c r="W387" s="382"/>
    </row>
    <row r="388" spans="1:23" x14ac:dyDescent="0.25">
      <c r="A388" s="365" t="s">
        <v>7</v>
      </c>
      <c r="B388" s="458" t="s">
        <v>52</v>
      </c>
      <c r="C388" s="448" t="s">
        <v>906</v>
      </c>
      <c r="D388" s="408" t="s">
        <v>436</v>
      </c>
      <c r="E388" s="296" t="s">
        <v>436</v>
      </c>
      <c r="F388" s="296" t="s">
        <v>436</v>
      </c>
      <c r="G388" s="585" t="s">
        <v>436</v>
      </c>
      <c r="H388" s="586" t="s">
        <v>436</v>
      </c>
      <c r="I388" s="408" t="s">
        <v>436</v>
      </c>
      <c r="J388" s="408" t="s">
        <v>436</v>
      </c>
      <c r="K388" s="296" t="s">
        <v>436</v>
      </c>
      <c r="L388" s="296" t="s">
        <v>436</v>
      </c>
      <c r="M388" s="296" t="s">
        <v>436</v>
      </c>
      <c r="N388" s="296" t="s">
        <v>436</v>
      </c>
      <c r="O388" s="296" t="s">
        <v>436</v>
      </c>
      <c r="P388" s="296" t="s">
        <v>436</v>
      </c>
      <c r="Q388" s="296" t="s">
        <v>436</v>
      </c>
      <c r="R388" s="296" t="s">
        <v>436</v>
      </c>
      <c r="S388" s="278" t="s">
        <v>436</v>
      </c>
      <c r="T388" s="278" t="s">
        <v>436</v>
      </c>
      <c r="U388" s="474" t="s">
        <v>436</v>
      </c>
      <c r="V388" s="324"/>
      <c r="W388" s="382"/>
    </row>
    <row r="389" spans="1:23" x14ac:dyDescent="0.25">
      <c r="A389" s="365" t="s">
        <v>751</v>
      </c>
      <c r="B389" s="457" t="s">
        <v>1044</v>
      </c>
      <c r="C389" s="448" t="s">
        <v>906</v>
      </c>
      <c r="D389" s="408" t="s">
        <v>436</v>
      </c>
      <c r="E389" s="296" t="s">
        <v>436</v>
      </c>
      <c r="F389" s="296" t="s">
        <v>436</v>
      </c>
      <c r="G389" s="296" t="s">
        <v>436</v>
      </c>
      <c r="H389" s="296" t="s">
        <v>436</v>
      </c>
      <c r="I389" s="296" t="s">
        <v>436</v>
      </c>
      <c r="J389" s="296" t="s">
        <v>436</v>
      </c>
      <c r="K389" s="296" t="s">
        <v>436</v>
      </c>
      <c r="L389" s="296" t="s">
        <v>436</v>
      </c>
      <c r="M389" s="296" t="s">
        <v>436</v>
      </c>
      <c r="N389" s="296" t="s">
        <v>436</v>
      </c>
      <c r="O389" s="296" t="s">
        <v>436</v>
      </c>
      <c r="P389" s="296" t="s">
        <v>436</v>
      </c>
      <c r="Q389" s="296" t="s">
        <v>436</v>
      </c>
      <c r="R389" s="296" t="s">
        <v>436</v>
      </c>
      <c r="S389" s="278" t="s">
        <v>436</v>
      </c>
      <c r="T389" s="278" t="s">
        <v>436</v>
      </c>
      <c r="U389" s="474" t="s">
        <v>436</v>
      </c>
      <c r="V389" s="324"/>
      <c r="W389" s="382"/>
    </row>
    <row r="390" spans="1:23" x14ac:dyDescent="0.25">
      <c r="A390" s="365" t="s">
        <v>773</v>
      </c>
      <c r="B390" s="457" t="s">
        <v>108</v>
      </c>
      <c r="C390" s="448" t="s">
        <v>906</v>
      </c>
      <c r="D390" s="408" t="s">
        <v>436</v>
      </c>
      <c r="E390" s="296" t="s">
        <v>436</v>
      </c>
      <c r="F390" s="296" t="s">
        <v>436</v>
      </c>
      <c r="G390" s="296" t="s">
        <v>436</v>
      </c>
      <c r="H390" s="296" t="s">
        <v>436</v>
      </c>
      <c r="I390" s="296" t="s">
        <v>436</v>
      </c>
      <c r="J390" s="296" t="s">
        <v>436</v>
      </c>
      <c r="K390" s="296" t="s">
        <v>436</v>
      </c>
      <c r="L390" s="296" t="s">
        <v>436</v>
      </c>
      <c r="M390" s="296" t="s">
        <v>436</v>
      </c>
      <c r="N390" s="296" t="s">
        <v>436</v>
      </c>
      <c r="O390" s="296" t="s">
        <v>436</v>
      </c>
      <c r="P390" s="296" t="s">
        <v>436</v>
      </c>
      <c r="Q390" s="296" t="s">
        <v>436</v>
      </c>
      <c r="R390" s="296" t="s">
        <v>436</v>
      </c>
      <c r="S390" s="278" t="s">
        <v>436</v>
      </c>
      <c r="T390" s="278" t="s">
        <v>436</v>
      </c>
      <c r="U390" s="474" t="s">
        <v>436</v>
      </c>
      <c r="V390" s="324"/>
      <c r="W390" s="382"/>
    </row>
    <row r="391" spans="1:23" ht="25.5" x14ac:dyDescent="0.25">
      <c r="A391" s="365" t="s">
        <v>1071</v>
      </c>
      <c r="B391" s="457" t="s">
        <v>93</v>
      </c>
      <c r="C391" s="448" t="s">
        <v>906</v>
      </c>
      <c r="D391" s="408" t="s">
        <v>436</v>
      </c>
      <c r="E391" s="296" t="s">
        <v>436</v>
      </c>
      <c r="F391" s="296" t="s">
        <v>436</v>
      </c>
      <c r="G391" s="296" t="s">
        <v>436</v>
      </c>
      <c r="H391" s="296" t="s">
        <v>436</v>
      </c>
      <c r="I391" s="296" t="s">
        <v>436</v>
      </c>
      <c r="J391" s="296" t="s">
        <v>436</v>
      </c>
      <c r="K391" s="296" t="s">
        <v>436</v>
      </c>
      <c r="L391" s="296" t="s">
        <v>436</v>
      </c>
      <c r="M391" s="296" t="s">
        <v>436</v>
      </c>
      <c r="N391" s="296" t="s">
        <v>436</v>
      </c>
      <c r="O391" s="296" t="s">
        <v>436</v>
      </c>
      <c r="P391" s="296" t="s">
        <v>436</v>
      </c>
      <c r="Q391" s="296" t="s">
        <v>436</v>
      </c>
      <c r="R391" s="296" t="s">
        <v>436</v>
      </c>
      <c r="S391" s="278" t="s">
        <v>436</v>
      </c>
      <c r="T391" s="278" t="s">
        <v>436</v>
      </c>
      <c r="U391" s="474" t="s">
        <v>436</v>
      </c>
      <c r="V391" s="324"/>
      <c r="W391" s="382"/>
    </row>
    <row r="392" spans="1:23" ht="18" customHeight="1" x14ac:dyDescent="0.25">
      <c r="A392" s="365" t="s">
        <v>8</v>
      </c>
      <c r="B392" s="458" t="s">
        <v>800</v>
      </c>
      <c r="C392" s="448" t="s">
        <v>906</v>
      </c>
      <c r="D392" s="408" t="s">
        <v>436</v>
      </c>
      <c r="E392" s="296" t="s">
        <v>436</v>
      </c>
      <c r="F392" s="296" t="s">
        <v>436</v>
      </c>
      <c r="G392" s="296" t="s">
        <v>436</v>
      </c>
      <c r="H392" s="296" t="s">
        <v>436</v>
      </c>
      <c r="I392" s="296" t="s">
        <v>436</v>
      </c>
      <c r="J392" s="296" t="s">
        <v>436</v>
      </c>
      <c r="K392" s="296" t="s">
        <v>436</v>
      </c>
      <c r="L392" s="296" t="s">
        <v>436</v>
      </c>
      <c r="M392" s="296" t="s">
        <v>436</v>
      </c>
      <c r="N392" s="296" t="s">
        <v>436</v>
      </c>
      <c r="O392" s="296" t="s">
        <v>436</v>
      </c>
      <c r="P392" s="296" t="s">
        <v>436</v>
      </c>
      <c r="Q392" s="296" t="s">
        <v>436</v>
      </c>
      <c r="R392" s="296" t="s">
        <v>436</v>
      </c>
      <c r="S392" s="278" t="s">
        <v>436</v>
      </c>
      <c r="T392" s="278" t="s">
        <v>436</v>
      </c>
      <c r="U392" s="474" t="s">
        <v>436</v>
      </c>
      <c r="V392" s="324"/>
      <c r="W392" s="382"/>
    </row>
    <row r="393" spans="1:23" ht="18" customHeight="1" x14ac:dyDescent="0.25">
      <c r="A393" s="365" t="s">
        <v>9</v>
      </c>
      <c r="B393" s="459" t="s">
        <v>788</v>
      </c>
      <c r="C393" s="448" t="s">
        <v>906</v>
      </c>
      <c r="D393" s="408" t="s">
        <v>436</v>
      </c>
      <c r="E393" s="296" t="s">
        <v>436</v>
      </c>
      <c r="F393" s="296" t="s">
        <v>436</v>
      </c>
      <c r="G393" s="296" t="s">
        <v>436</v>
      </c>
      <c r="H393" s="296" t="s">
        <v>436</v>
      </c>
      <c r="I393" s="296" t="s">
        <v>436</v>
      </c>
      <c r="J393" s="296" t="s">
        <v>436</v>
      </c>
      <c r="K393" s="296" t="s">
        <v>436</v>
      </c>
      <c r="L393" s="296" t="s">
        <v>436</v>
      </c>
      <c r="M393" s="296" t="s">
        <v>436</v>
      </c>
      <c r="N393" s="296" t="s">
        <v>436</v>
      </c>
      <c r="O393" s="296" t="s">
        <v>436</v>
      </c>
      <c r="P393" s="296" t="s">
        <v>436</v>
      </c>
      <c r="Q393" s="296" t="s">
        <v>436</v>
      </c>
      <c r="R393" s="296" t="s">
        <v>436</v>
      </c>
      <c r="S393" s="278" t="s">
        <v>436</v>
      </c>
      <c r="T393" s="278" t="s">
        <v>436</v>
      </c>
      <c r="U393" s="474" t="s">
        <v>436</v>
      </c>
      <c r="V393" s="324"/>
      <c r="W393" s="382"/>
    </row>
    <row r="394" spans="1:23" ht="25.5" x14ac:dyDescent="0.25">
      <c r="A394" s="365" t="s">
        <v>351</v>
      </c>
      <c r="B394" s="456" t="s">
        <v>48</v>
      </c>
      <c r="C394" s="448" t="s">
        <v>906</v>
      </c>
      <c r="D394" s="408" t="s">
        <v>436</v>
      </c>
      <c r="E394" s="296" t="s">
        <v>436</v>
      </c>
      <c r="F394" s="296" t="s">
        <v>436</v>
      </c>
      <c r="G394" s="296" t="s">
        <v>436</v>
      </c>
      <c r="H394" s="296" t="s">
        <v>436</v>
      </c>
      <c r="I394" s="296" t="s">
        <v>436</v>
      </c>
      <c r="J394" s="296" t="s">
        <v>436</v>
      </c>
      <c r="K394" s="296" t="s">
        <v>436</v>
      </c>
      <c r="L394" s="296" t="s">
        <v>436</v>
      </c>
      <c r="M394" s="296" t="s">
        <v>436</v>
      </c>
      <c r="N394" s="296" t="s">
        <v>436</v>
      </c>
      <c r="O394" s="296" t="s">
        <v>436</v>
      </c>
      <c r="P394" s="296" t="s">
        <v>436</v>
      </c>
      <c r="Q394" s="296" t="s">
        <v>436</v>
      </c>
      <c r="R394" s="296" t="s">
        <v>436</v>
      </c>
      <c r="S394" s="278" t="s">
        <v>436</v>
      </c>
      <c r="T394" s="278" t="s">
        <v>436</v>
      </c>
      <c r="U394" s="474" t="s">
        <v>436</v>
      </c>
      <c r="V394" s="324"/>
      <c r="W394" s="382"/>
    </row>
    <row r="395" spans="1:23" ht="25.5" x14ac:dyDescent="0.25">
      <c r="A395" s="365" t="s">
        <v>10</v>
      </c>
      <c r="B395" s="457" t="s">
        <v>1059</v>
      </c>
      <c r="C395" s="448" t="s">
        <v>906</v>
      </c>
      <c r="D395" s="408" t="s">
        <v>436</v>
      </c>
      <c r="E395" s="296" t="s">
        <v>436</v>
      </c>
      <c r="F395" s="296" t="s">
        <v>436</v>
      </c>
      <c r="G395" s="296" t="s">
        <v>436</v>
      </c>
      <c r="H395" s="296" t="s">
        <v>436</v>
      </c>
      <c r="I395" s="296" t="s">
        <v>436</v>
      </c>
      <c r="J395" s="296" t="s">
        <v>436</v>
      </c>
      <c r="K395" s="296" t="s">
        <v>436</v>
      </c>
      <c r="L395" s="296" t="s">
        <v>436</v>
      </c>
      <c r="M395" s="296" t="s">
        <v>436</v>
      </c>
      <c r="N395" s="296" t="s">
        <v>436</v>
      </c>
      <c r="O395" s="296" t="s">
        <v>436</v>
      </c>
      <c r="P395" s="296" t="s">
        <v>436</v>
      </c>
      <c r="Q395" s="296" t="s">
        <v>436</v>
      </c>
      <c r="R395" s="296" t="s">
        <v>436</v>
      </c>
      <c r="S395" s="278" t="s">
        <v>436</v>
      </c>
      <c r="T395" s="278" t="s">
        <v>436</v>
      </c>
      <c r="U395" s="474" t="s">
        <v>436</v>
      </c>
      <c r="V395" s="324"/>
      <c r="W395" s="382"/>
    </row>
    <row r="396" spans="1:23" ht="25.5" x14ac:dyDescent="0.25">
      <c r="A396" s="365" t="s">
        <v>11</v>
      </c>
      <c r="B396" s="457" t="s">
        <v>1060</v>
      </c>
      <c r="C396" s="448" t="s">
        <v>906</v>
      </c>
      <c r="D396" s="408" t="s">
        <v>436</v>
      </c>
      <c r="E396" s="296" t="s">
        <v>436</v>
      </c>
      <c r="F396" s="296" t="s">
        <v>436</v>
      </c>
      <c r="G396" s="296" t="s">
        <v>436</v>
      </c>
      <c r="H396" s="296" t="s">
        <v>436</v>
      </c>
      <c r="I396" s="296" t="s">
        <v>436</v>
      </c>
      <c r="J396" s="296" t="s">
        <v>436</v>
      </c>
      <c r="K396" s="296" t="s">
        <v>436</v>
      </c>
      <c r="L396" s="296" t="s">
        <v>436</v>
      </c>
      <c r="M396" s="296" t="s">
        <v>436</v>
      </c>
      <c r="N396" s="296" t="s">
        <v>436</v>
      </c>
      <c r="O396" s="296" t="s">
        <v>436</v>
      </c>
      <c r="P396" s="296" t="s">
        <v>436</v>
      </c>
      <c r="Q396" s="296" t="s">
        <v>436</v>
      </c>
      <c r="R396" s="296" t="s">
        <v>436</v>
      </c>
      <c r="S396" s="278" t="s">
        <v>436</v>
      </c>
      <c r="T396" s="278" t="s">
        <v>436</v>
      </c>
      <c r="U396" s="474" t="s">
        <v>436</v>
      </c>
      <c r="V396" s="324"/>
      <c r="W396" s="382"/>
    </row>
    <row r="397" spans="1:23" ht="25.5" x14ac:dyDescent="0.25">
      <c r="A397" s="365" t="s">
        <v>12</v>
      </c>
      <c r="B397" s="457" t="s">
        <v>1045</v>
      </c>
      <c r="C397" s="448" t="s">
        <v>906</v>
      </c>
      <c r="D397" s="408" t="s">
        <v>436</v>
      </c>
      <c r="E397" s="296" t="s">
        <v>436</v>
      </c>
      <c r="F397" s="296" t="s">
        <v>436</v>
      </c>
      <c r="G397" s="296" t="s">
        <v>436</v>
      </c>
      <c r="H397" s="296" t="s">
        <v>436</v>
      </c>
      <c r="I397" s="296" t="s">
        <v>436</v>
      </c>
      <c r="J397" s="296" t="s">
        <v>436</v>
      </c>
      <c r="K397" s="296" t="s">
        <v>436</v>
      </c>
      <c r="L397" s="296" t="s">
        <v>436</v>
      </c>
      <c r="M397" s="296" t="s">
        <v>436</v>
      </c>
      <c r="N397" s="296" t="s">
        <v>436</v>
      </c>
      <c r="O397" s="296" t="s">
        <v>436</v>
      </c>
      <c r="P397" s="296" t="s">
        <v>436</v>
      </c>
      <c r="Q397" s="296" t="s">
        <v>436</v>
      </c>
      <c r="R397" s="296" t="s">
        <v>436</v>
      </c>
      <c r="S397" s="278" t="s">
        <v>436</v>
      </c>
      <c r="T397" s="278" t="s">
        <v>436</v>
      </c>
      <c r="U397" s="474" t="s">
        <v>436</v>
      </c>
      <c r="V397" s="324"/>
      <c r="W397" s="382"/>
    </row>
    <row r="398" spans="1:23" x14ac:dyDescent="0.25">
      <c r="A398" s="365" t="s">
        <v>353</v>
      </c>
      <c r="B398" s="456" t="s">
        <v>648</v>
      </c>
      <c r="C398" s="448" t="s">
        <v>906</v>
      </c>
      <c r="D398" s="408" t="s">
        <v>436</v>
      </c>
      <c r="E398" s="296" t="s">
        <v>436</v>
      </c>
      <c r="F398" s="296" t="s">
        <v>436</v>
      </c>
      <c r="G398" s="296" t="s">
        <v>436</v>
      </c>
      <c r="H398" s="299">
        <v>102.53636999999999</v>
      </c>
      <c r="I398" s="296" t="s">
        <v>436</v>
      </c>
      <c r="J398" s="667">
        <f>11.768+2.598+1.434</f>
        <v>15.799999999999999</v>
      </c>
      <c r="K398" s="296" t="s">
        <v>436</v>
      </c>
      <c r="L398" s="296" t="s">
        <v>436</v>
      </c>
      <c r="M398" s="296" t="s">
        <v>436</v>
      </c>
      <c r="N398" s="296" t="s">
        <v>436</v>
      </c>
      <c r="O398" s="296" t="s">
        <v>436</v>
      </c>
      <c r="P398" s="296" t="s">
        <v>436</v>
      </c>
      <c r="Q398" s="296" t="s">
        <v>436</v>
      </c>
      <c r="R398" s="296" t="s">
        <v>436</v>
      </c>
      <c r="S398" s="278" t="s">
        <v>436</v>
      </c>
      <c r="T398" s="278" t="s">
        <v>436</v>
      </c>
      <c r="U398" s="474" t="s">
        <v>436</v>
      </c>
      <c r="V398" s="324"/>
      <c r="W398" s="382"/>
    </row>
    <row r="399" spans="1:23" x14ac:dyDescent="0.25">
      <c r="A399" s="365" t="s">
        <v>164</v>
      </c>
      <c r="B399" s="455" t="s">
        <v>94</v>
      </c>
      <c r="C399" s="448" t="s">
        <v>906</v>
      </c>
      <c r="D399" s="278">
        <v>64.02</v>
      </c>
      <c r="E399" s="280">
        <v>63.9</v>
      </c>
      <c r="F399" s="294">
        <v>69.680000000000007</v>
      </c>
      <c r="G399" s="299">
        <v>94.171000000000006</v>
      </c>
      <c r="H399" s="299">
        <v>107.013217</v>
      </c>
      <c r="I399" s="299">
        <v>99.3</v>
      </c>
      <c r="J399" s="299">
        <f>J400+J413</f>
        <v>99.340999999999994</v>
      </c>
      <c r="K399" s="299"/>
      <c r="L399" s="299">
        <v>100.633</v>
      </c>
      <c r="M399" s="299">
        <f>M400</f>
        <v>113.15</v>
      </c>
      <c r="N399" s="299"/>
      <c r="O399" s="299">
        <v>105.664</v>
      </c>
      <c r="P399" s="299"/>
      <c r="Q399" s="299"/>
      <c r="R399" s="299">
        <v>110.947</v>
      </c>
      <c r="S399" s="299"/>
      <c r="T399" s="324"/>
      <c r="U399" s="478">
        <v>506.86399999999998</v>
      </c>
      <c r="V399" s="324"/>
      <c r="W399" s="380"/>
    </row>
    <row r="400" spans="1:23" x14ac:dyDescent="0.25">
      <c r="A400" s="365" t="s">
        <v>363</v>
      </c>
      <c r="B400" s="456" t="s">
        <v>95</v>
      </c>
      <c r="C400" s="448" t="s">
        <v>906</v>
      </c>
      <c r="D400" s="278">
        <v>64.02</v>
      </c>
      <c r="E400" s="280">
        <v>63.9</v>
      </c>
      <c r="F400" s="294">
        <v>69.680000000000007</v>
      </c>
      <c r="G400" s="299">
        <v>94.171000000000006</v>
      </c>
      <c r="H400" s="299">
        <v>99.098699999999994</v>
      </c>
      <c r="I400" s="299">
        <v>99.3</v>
      </c>
      <c r="J400" s="299">
        <v>99.3</v>
      </c>
      <c r="K400" s="299"/>
      <c r="L400" s="299">
        <v>100.633</v>
      </c>
      <c r="M400" s="299">
        <v>113.15</v>
      </c>
      <c r="N400" s="299"/>
      <c r="O400" s="299">
        <v>105.664</v>
      </c>
      <c r="P400" s="299"/>
      <c r="Q400" s="299"/>
      <c r="R400" s="299">
        <v>110.947</v>
      </c>
      <c r="S400" s="299"/>
      <c r="T400" s="324"/>
      <c r="U400" s="478">
        <v>506.86399999999998</v>
      </c>
      <c r="V400" s="324"/>
      <c r="W400" s="380"/>
    </row>
    <row r="401" spans="1:23" x14ac:dyDescent="0.25">
      <c r="A401" s="365" t="s">
        <v>752</v>
      </c>
      <c r="B401" s="457" t="s">
        <v>902</v>
      </c>
      <c r="C401" s="448" t="s">
        <v>906</v>
      </c>
      <c r="D401" s="408" t="s">
        <v>436</v>
      </c>
      <c r="E401" s="296" t="s">
        <v>436</v>
      </c>
      <c r="F401" s="296" t="s">
        <v>436</v>
      </c>
      <c r="G401" s="296" t="s">
        <v>436</v>
      </c>
      <c r="H401" s="296" t="s">
        <v>436</v>
      </c>
      <c r="I401" s="296" t="s">
        <v>436</v>
      </c>
      <c r="J401" s="296" t="s">
        <v>436</v>
      </c>
      <c r="K401" s="296" t="s">
        <v>436</v>
      </c>
      <c r="L401" s="296" t="s">
        <v>436</v>
      </c>
      <c r="M401" s="296" t="s">
        <v>436</v>
      </c>
      <c r="N401" s="296" t="s">
        <v>436</v>
      </c>
      <c r="O401" s="296" t="s">
        <v>436</v>
      </c>
      <c r="P401" s="296" t="s">
        <v>436</v>
      </c>
      <c r="Q401" s="296" t="s">
        <v>436</v>
      </c>
      <c r="R401" s="296" t="s">
        <v>436</v>
      </c>
      <c r="S401" s="296" t="s">
        <v>436</v>
      </c>
      <c r="T401" s="301" t="s">
        <v>436</v>
      </c>
      <c r="U401" s="474" t="s">
        <v>436</v>
      </c>
      <c r="V401" s="324"/>
      <c r="W401" s="382"/>
    </row>
    <row r="402" spans="1:23" ht="25.5" x14ac:dyDescent="0.25">
      <c r="A402" s="365" t="s">
        <v>1084</v>
      </c>
      <c r="B402" s="457" t="s">
        <v>1059</v>
      </c>
      <c r="C402" s="448" t="s">
        <v>906</v>
      </c>
      <c r="D402" s="408" t="s">
        <v>436</v>
      </c>
      <c r="E402" s="296" t="s">
        <v>436</v>
      </c>
      <c r="F402" s="296" t="s">
        <v>436</v>
      </c>
      <c r="G402" s="296" t="s">
        <v>436</v>
      </c>
      <c r="H402" s="296" t="s">
        <v>436</v>
      </c>
      <c r="I402" s="296" t="s">
        <v>436</v>
      </c>
      <c r="J402" s="296" t="s">
        <v>436</v>
      </c>
      <c r="K402" s="296" t="s">
        <v>436</v>
      </c>
      <c r="L402" s="296" t="s">
        <v>436</v>
      </c>
      <c r="M402" s="296" t="s">
        <v>436</v>
      </c>
      <c r="N402" s="296" t="s">
        <v>436</v>
      </c>
      <c r="O402" s="296" t="s">
        <v>436</v>
      </c>
      <c r="P402" s="296" t="s">
        <v>436</v>
      </c>
      <c r="Q402" s="296" t="s">
        <v>436</v>
      </c>
      <c r="R402" s="296" t="s">
        <v>436</v>
      </c>
      <c r="S402" s="296" t="s">
        <v>436</v>
      </c>
      <c r="T402" s="301" t="s">
        <v>436</v>
      </c>
      <c r="U402" s="474" t="s">
        <v>436</v>
      </c>
      <c r="V402" s="324"/>
      <c r="W402" s="382"/>
    </row>
    <row r="403" spans="1:23" ht="25.5" x14ac:dyDescent="0.25">
      <c r="A403" s="365" t="s">
        <v>1085</v>
      </c>
      <c r="B403" s="457" t="s">
        <v>1060</v>
      </c>
      <c r="C403" s="448" t="s">
        <v>906</v>
      </c>
      <c r="D403" s="408" t="s">
        <v>436</v>
      </c>
      <c r="E403" s="296" t="s">
        <v>436</v>
      </c>
      <c r="F403" s="296" t="s">
        <v>436</v>
      </c>
      <c r="G403" s="296" t="s">
        <v>436</v>
      </c>
      <c r="H403" s="296" t="s">
        <v>436</v>
      </c>
      <c r="I403" s="296" t="s">
        <v>436</v>
      </c>
      <c r="J403" s="296" t="s">
        <v>436</v>
      </c>
      <c r="K403" s="296" t="s">
        <v>436</v>
      </c>
      <c r="L403" s="296" t="s">
        <v>436</v>
      </c>
      <c r="M403" s="296" t="s">
        <v>436</v>
      </c>
      <c r="N403" s="296" t="s">
        <v>436</v>
      </c>
      <c r="O403" s="296" t="s">
        <v>436</v>
      </c>
      <c r="P403" s="296" t="s">
        <v>436</v>
      </c>
      <c r="Q403" s="296" t="s">
        <v>436</v>
      </c>
      <c r="R403" s="296" t="s">
        <v>436</v>
      </c>
      <c r="S403" s="296" t="s">
        <v>436</v>
      </c>
      <c r="T403" s="301" t="s">
        <v>436</v>
      </c>
      <c r="U403" s="474" t="s">
        <v>436</v>
      </c>
      <c r="V403" s="324"/>
      <c r="W403" s="382"/>
    </row>
    <row r="404" spans="1:23" ht="25.5" x14ac:dyDescent="0.25">
      <c r="A404" s="365" t="s">
        <v>13</v>
      </c>
      <c r="B404" s="457" t="s">
        <v>1045</v>
      </c>
      <c r="C404" s="448" t="s">
        <v>906</v>
      </c>
      <c r="D404" s="408" t="s">
        <v>436</v>
      </c>
      <c r="E404" s="296" t="s">
        <v>436</v>
      </c>
      <c r="F404" s="296" t="s">
        <v>436</v>
      </c>
      <c r="G404" s="296" t="s">
        <v>436</v>
      </c>
      <c r="H404" s="296" t="s">
        <v>436</v>
      </c>
      <c r="I404" s="296" t="s">
        <v>436</v>
      </c>
      <c r="J404" s="296" t="s">
        <v>436</v>
      </c>
      <c r="K404" s="296" t="s">
        <v>436</v>
      </c>
      <c r="L404" s="296" t="s">
        <v>436</v>
      </c>
      <c r="M404" s="296" t="s">
        <v>436</v>
      </c>
      <c r="N404" s="296" t="s">
        <v>436</v>
      </c>
      <c r="O404" s="296" t="s">
        <v>436</v>
      </c>
      <c r="P404" s="296" t="s">
        <v>436</v>
      </c>
      <c r="Q404" s="296" t="s">
        <v>436</v>
      </c>
      <c r="R404" s="296" t="s">
        <v>436</v>
      </c>
      <c r="S404" s="296" t="s">
        <v>436</v>
      </c>
      <c r="T404" s="301" t="s">
        <v>436</v>
      </c>
      <c r="U404" s="474" t="s">
        <v>436</v>
      </c>
      <c r="V404" s="324"/>
      <c r="W404" s="382"/>
    </row>
    <row r="405" spans="1:23" x14ac:dyDescent="0.25">
      <c r="A405" s="365" t="s">
        <v>753</v>
      </c>
      <c r="B405" s="457" t="s">
        <v>107</v>
      </c>
      <c r="C405" s="448" t="s">
        <v>906</v>
      </c>
      <c r="D405" s="408" t="s">
        <v>436</v>
      </c>
      <c r="E405" s="296" t="s">
        <v>436</v>
      </c>
      <c r="F405" s="296" t="s">
        <v>436</v>
      </c>
      <c r="G405" s="296" t="s">
        <v>436</v>
      </c>
      <c r="H405" s="296" t="s">
        <v>436</v>
      </c>
      <c r="I405" s="296" t="s">
        <v>436</v>
      </c>
      <c r="J405" s="296" t="s">
        <v>436</v>
      </c>
      <c r="K405" s="296" t="s">
        <v>436</v>
      </c>
      <c r="L405" s="296" t="s">
        <v>436</v>
      </c>
      <c r="M405" s="296" t="s">
        <v>436</v>
      </c>
      <c r="N405" s="296" t="s">
        <v>436</v>
      </c>
      <c r="O405" s="296" t="s">
        <v>436</v>
      </c>
      <c r="P405" s="296" t="s">
        <v>436</v>
      </c>
      <c r="Q405" s="296" t="s">
        <v>436</v>
      </c>
      <c r="R405" s="296" t="s">
        <v>436</v>
      </c>
      <c r="S405" s="296" t="s">
        <v>436</v>
      </c>
      <c r="T405" s="301" t="s">
        <v>436</v>
      </c>
      <c r="U405" s="474" t="s">
        <v>436</v>
      </c>
      <c r="V405" s="324"/>
      <c r="W405" s="382"/>
    </row>
    <row r="406" spans="1:23" x14ac:dyDescent="0.25">
      <c r="A406" s="365" t="s">
        <v>754</v>
      </c>
      <c r="B406" s="457" t="s">
        <v>903</v>
      </c>
      <c r="C406" s="448" t="s">
        <v>906</v>
      </c>
      <c r="D406" s="278">
        <v>64.02</v>
      </c>
      <c r="E406" s="280">
        <v>63.9</v>
      </c>
      <c r="F406" s="294">
        <v>69.680000000000007</v>
      </c>
      <c r="G406" s="299">
        <v>94.17</v>
      </c>
      <c r="H406" s="299">
        <v>99.098699999999994</v>
      </c>
      <c r="I406" s="299">
        <v>99.3</v>
      </c>
      <c r="J406" s="299">
        <v>99.3</v>
      </c>
      <c r="K406" s="299"/>
      <c r="L406" s="299">
        <v>100.633</v>
      </c>
      <c r="M406" s="299">
        <v>113.15</v>
      </c>
      <c r="N406" s="299"/>
      <c r="O406" s="299">
        <v>105.664</v>
      </c>
      <c r="P406" s="299"/>
      <c r="Q406" s="299"/>
      <c r="R406" s="299">
        <v>110.947</v>
      </c>
      <c r="S406" s="299"/>
      <c r="T406" s="324"/>
      <c r="U406" s="478">
        <v>506.86399999999998</v>
      </c>
      <c r="V406" s="324"/>
      <c r="W406" s="380"/>
    </row>
    <row r="407" spans="1:23" x14ac:dyDescent="0.25">
      <c r="A407" s="365" t="s">
        <v>755</v>
      </c>
      <c r="B407" s="457" t="s">
        <v>101</v>
      </c>
      <c r="C407" s="448" t="s">
        <v>906</v>
      </c>
      <c r="D407" s="408" t="s">
        <v>436</v>
      </c>
      <c r="E407" s="296" t="s">
        <v>436</v>
      </c>
      <c r="F407" s="296" t="s">
        <v>436</v>
      </c>
      <c r="G407" s="296" t="s">
        <v>436</v>
      </c>
      <c r="H407" s="296" t="s">
        <v>436</v>
      </c>
      <c r="I407" s="296" t="s">
        <v>436</v>
      </c>
      <c r="J407" s="296" t="s">
        <v>436</v>
      </c>
      <c r="K407" s="296" t="s">
        <v>436</v>
      </c>
      <c r="L407" s="296" t="s">
        <v>436</v>
      </c>
      <c r="M407" s="296" t="s">
        <v>436</v>
      </c>
      <c r="N407" s="296" t="s">
        <v>436</v>
      </c>
      <c r="O407" s="296" t="s">
        <v>436</v>
      </c>
      <c r="P407" s="296" t="s">
        <v>436</v>
      </c>
      <c r="Q407" s="296" t="s">
        <v>436</v>
      </c>
      <c r="R407" s="296" t="s">
        <v>436</v>
      </c>
      <c r="S407" s="296" t="s">
        <v>436</v>
      </c>
      <c r="T407" s="301" t="s">
        <v>436</v>
      </c>
      <c r="U407" s="474" t="s">
        <v>436</v>
      </c>
      <c r="V407" s="324"/>
      <c r="W407" s="382"/>
    </row>
    <row r="408" spans="1:23" x14ac:dyDescent="0.25">
      <c r="A408" s="365" t="s">
        <v>756</v>
      </c>
      <c r="B408" s="457" t="s">
        <v>905</v>
      </c>
      <c r="C408" s="448" t="s">
        <v>906</v>
      </c>
      <c r="D408" s="408" t="s">
        <v>436</v>
      </c>
      <c r="E408" s="296" t="s">
        <v>436</v>
      </c>
      <c r="F408" s="296" t="s">
        <v>436</v>
      </c>
      <c r="G408" s="296" t="s">
        <v>436</v>
      </c>
      <c r="H408" s="296" t="s">
        <v>436</v>
      </c>
      <c r="I408" s="296" t="s">
        <v>436</v>
      </c>
      <c r="J408" s="296" t="s">
        <v>436</v>
      </c>
      <c r="K408" s="296" t="s">
        <v>436</v>
      </c>
      <c r="L408" s="296" t="s">
        <v>436</v>
      </c>
      <c r="M408" s="296" t="s">
        <v>436</v>
      </c>
      <c r="N408" s="296" t="s">
        <v>436</v>
      </c>
      <c r="O408" s="296" t="s">
        <v>436</v>
      </c>
      <c r="P408" s="296" t="s">
        <v>436</v>
      </c>
      <c r="Q408" s="296" t="s">
        <v>436</v>
      </c>
      <c r="R408" s="296" t="s">
        <v>436</v>
      </c>
      <c r="S408" s="296" t="s">
        <v>436</v>
      </c>
      <c r="T408" s="301" t="s">
        <v>436</v>
      </c>
      <c r="U408" s="474" t="s">
        <v>436</v>
      </c>
      <c r="V408" s="324"/>
      <c r="W408" s="382"/>
    </row>
    <row r="409" spans="1:23" x14ac:dyDescent="0.25">
      <c r="A409" s="365" t="s">
        <v>757</v>
      </c>
      <c r="B409" s="457" t="s">
        <v>108</v>
      </c>
      <c r="C409" s="448" t="s">
        <v>906</v>
      </c>
      <c r="D409" s="408" t="s">
        <v>436</v>
      </c>
      <c r="E409" s="296" t="s">
        <v>436</v>
      </c>
      <c r="F409" s="296" t="s">
        <v>436</v>
      </c>
      <c r="G409" s="296" t="s">
        <v>436</v>
      </c>
      <c r="H409" s="296" t="s">
        <v>436</v>
      </c>
      <c r="I409" s="296" t="s">
        <v>436</v>
      </c>
      <c r="J409" s="296" t="s">
        <v>436</v>
      </c>
      <c r="K409" s="296" t="s">
        <v>436</v>
      </c>
      <c r="L409" s="296" t="s">
        <v>436</v>
      </c>
      <c r="M409" s="296" t="s">
        <v>436</v>
      </c>
      <c r="N409" s="296" t="s">
        <v>436</v>
      </c>
      <c r="O409" s="296" t="s">
        <v>436</v>
      </c>
      <c r="P409" s="296" t="s">
        <v>436</v>
      </c>
      <c r="Q409" s="296" t="s">
        <v>436</v>
      </c>
      <c r="R409" s="296" t="s">
        <v>436</v>
      </c>
      <c r="S409" s="296" t="s">
        <v>436</v>
      </c>
      <c r="T409" s="301" t="s">
        <v>436</v>
      </c>
      <c r="U409" s="474" t="s">
        <v>436</v>
      </c>
      <c r="V409" s="324"/>
      <c r="W409" s="382"/>
    </row>
    <row r="410" spans="1:23" ht="25.5" x14ac:dyDescent="0.25">
      <c r="A410" s="365" t="s">
        <v>774</v>
      </c>
      <c r="B410" s="457" t="s">
        <v>83</v>
      </c>
      <c r="C410" s="448" t="s">
        <v>906</v>
      </c>
      <c r="D410" s="408" t="s">
        <v>436</v>
      </c>
      <c r="E410" s="296" t="s">
        <v>436</v>
      </c>
      <c r="F410" s="296" t="s">
        <v>436</v>
      </c>
      <c r="G410" s="296" t="s">
        <v>436</v>
      </c>
      <c r="H410" s="296" t="s">
        <v>436</v>
      </c>
      <c r="I410" s="296" t="s">
        <v>436</v>
      </c>
      <c r="J410" s="296" t="s">
        <v>436</v>
      </c>
      <c r="K410" s="296" t="s">
        <v>436</v>
      </c>
      <c r="L410" s="296" t="s">
        <v>436</v>
      </c>
      <c r="M410" s="296" t="s">
        <v>436</v>
      </c>
      <c r="N410" s="296" t="s">
        <v>436</v>
      </c>
      <c r="O410" s="296" t="s">
        <v>436</v>
      </c>
      <c r="P410" s="296" t="s">
        <v>436</v>
      </c>
      <c r="Q410" s="296" t="s">
        <v>436</v>
      </c>
      <c r="R410" s="296" t="s">
        <v>436</v>
      </c>
      <c r="S410" s="296" t="s">
        <v>436</v>
      </c>
      <c r="T410" s="301" t="s">
        <v>436</v>
      </c>
      <c r="U410" s="474" t="s">
        <v>436</v>
      </c>
      <c r="V410" s="324"/>
      <c r="W410" s="382"/>
    </row>
    <row r="411" spans="1:23" x14ac:dyDescent="0.25">
      <c r="A411" s="365" t="s">
        <v>14</v>
      </c>
      <c r="B411" s="458" t="s">
        <v>800</v>
      </c>
      <c r="C411" s="448" t="s">
        <v>906</v>
      </c>
      <c r="D411" s="408" t="s">
        <v>436</v>
      </c>
      <c r="E411" s="296" t="s">
        <v>436</v>
      </c>
      <c r="F411" s="296" t="s">
        <v>436</v>
      </c>
      <c r="G411" s="296" t="s">
        <v>436</v>
      </c>
      <c r="H411" s="296" t="s">
        <v>436</v>
      </c>
      <c r="I411" s="296" t="s">
        <v>436</v>
      </c>
      <c r="J411" s="296" t="s">
        <v>436</v>
      </c>
      <c r="K411" s="296" t="s">
        <v>436</v>
      </c>
      <c r="L411" s="296" t="s">
        <v>436</v>
      </c>
      <c r="M411" s="296" t="s">
        <v>436</v>
      </c>
      <c r="N411" s="296" t="s">
        <v>436</v>
      </c>
      <c r="O411" s="296" t="s">
        <v>436</v>
      </c>
      <c r="P411" s="296" t="s">
        <v>436</v>
      </c>
      <c r="Q411" s="296" t="s">
        <v>436</v>
      </c>
      <c r="R411" s="296" t="s">
        <v>436</v>
      </c>
      <c r="S411" s="296" t="s">
        <v>436</v>
      </c>
      <c r="T411" s="301" t="s">
        <v>436</v>
      </c>
      <c r="U411" s="474" t="s">
        <v>436</v>
      </c>
      <c r="V411" s="324"/>
      <c r="W411" s="382"/>
    </row>
    <row r="412" spans="1:23" x14ac:dyDescent="0.25">
      <c r="A412" s="365" t="s">
        <v>15</v>
      </c>
      <c r="B412" s="459" t="s">
        <v>788</v>
      </c>
      <c r="C412" s="448" t="s">
        <v>906</v>
      </c>
      <c r="D412" s="408" t="s">
        <v>436</v>
      </c>
      <c r="E412" s="296" t="s">
        <v>436</v>
      </c>
      <c r="F412" s="296" t="s">
        <v>436</v>
      </c>
      <c r="G412" s="296" t="s">
        <v>436</v>
      </c>
      <c r="H412" s="296" t="s">
        <v>436</v>
      </c>
      <c r="I412" s="296" t="s">
        <v>436</v>
      </c>
      <c r="J412" s="296" t="s">
        <v>436</v>
      </c>
      <c r="K412" s="296" t="s">
        <v>436</v>
      </c>
      <c r="L412" s="296" t="s">
        <v>436</v>
      </c>
      <c r="M412" s="296" t="s">
        <v>436</v>
      </c>
      <c r="N412" s="296" t="s">
        <v>436</v>
      </c>
      <c r="O412" s="296" t="s">
        <v>436</v>
      </c>
      <c r="P412" s="296" t="s">
        <v>436</v>
      </c>
      <c r="Q412" s="296" t="s">
        <v>436</v>
      </c>
      <c r="R412" s="296" t="s">
        <v>436</v>
      </c>
      <c r="S412" s="296" t="s">
        <v>436</v>
      </c>
      <c r="T412" s="301" t="s">
        <v>436</v>
      </c>
      <c r="U412" s="474" t="s">
        <v>436</v>
      </c>
      <c r="V412" s="324"/>
      <c r="W412" s="382"/>
    </row>
    <row r="413" spans="1:23" x14ac:dyDescent="0.25">
      <c r="A413" s="365" t="s">
        <v>364</v>
      </c>
      <c r="B413" s="456" t="s">
        <v>49</v>
      </c>
      <c r="C413" s="448" t="s">
        <v>906</v>
      </c>
      <c r="D413" s="408" t="s">
        <v>436</v>
      </c>
      <c r="E413" s="296" t="s">
        <v>436</v>
      </c>
      <c r="F413" s="296" t="s">
        <v>436</v>
      </c>
      <c r="G413" s="296">
        <v>0</v>
      </c>
      <c r="H413" s="299">
        <v>7.914517</v>
      </c>
      <c r="I413" s="296" t="s">
        <v>436</v>
      </c>
      <c r="J413" s="296">
        <v>4.1000000000000002E-2</v>
      </c>
      <c r="K413" s="296" t="s">
        <v>436</v>
      </c>
      <c r="L413" s="296" t="s">
        <v>436</v>
      </c>
      <c r="M413" s="296" t="s">
        <v>436</v>
      </c>
      <c r="N413" s="296" t="s">
        <v>436</v>
      </c>
      <c r="O413" s="296" t="s">
        <v>436</v>
      </c>
      <c r="P413" s="296" t="s">
        <v>436</v>
      </c>
      <c r="Q413" s="296" t="s">
        <v>436</v>
      </c>
      <c r="R413" s="296" t="s">
        <v>436</v>
      </c>
      <c r="S413" s="296" t="s">
        <v>436</v>
      </c>
      <c r="T413" s="301" t="s">
        <v>436</v>
      </c>
      <c r="U413" s="474" t="s">
        <v>436</v>
      </c>
      <c r="V413" s="324"/>
      <c r="W413" s="382"/>
    </row>
    <row r="414" spans="1:23" x14ac:dyDescent="0.25">
      <c r="A414" s="365" t="s">
        <v>366</v>
      </c>
      <c r="B414" s="456" t="s">
        <v>947</v>
      </c>
      <c r="C414" s="448" t="s">
        <v>906</v>
      </c>
      <c r="D414" s="408" t="s">
        <v>436</v>
      </c>
      <c r="E414" s="296" t="s">
        <v>436</v>
      </c>
      <c r="F414" s="296" t="s">
        <v>436</v>
      </c>
      <c r="G414" s="296">
        <v>0</v>
      </c>
      <c r="H414" s="299">
        <v>7.2759576141834261E-15</v>
      </c>
      <c r="I414" s="296" t="s">
        <v>436</v>
      </c>
      <c r="J414" s="296" t="s">
        <v>436</v>
      </c>
      <c r="K414" s="296" t="s">
        <v>436</v>
      </c>
      <c r="L414" s="296" t="s">
        <v>436</v>
      </c>
      <c r="M414" s="296" t="s">
        <v>436</v>
      </c>
      <c r="N414" s="296" t="s">
        <v>436</v>
      </c>
      <c r="O414" s="296" t="s">
        <v>436</v>
      </c>
      <c r="P414" s="296" t="s">
        <v>436</v>
      </c>
      <c r="Q414" s="296" t="s">
        <v>436</v>
      </c>
      <c r="R414" s="296" t="s">
        <v>436</v>
      </c>
      <c r="S414" s="296" t="s">
        <v>436</v>
      </c>
      <c r="T414" s="301" t="s">
        <v>436</v>
      </c>
      <c r="U414" s="474" t="s">
        <v>436</v>
      </c>
      <c r="V414" s="324"/>
      <c r="W414" s="382"/>
    </row>
    <row r="415" spans="1:23" x14ac:dyDescent="0.25">
      <c r="A415" s="365" t="s">
        <v>778</v>
      </c>
      <c r="B415" s="457" t="s">
        <v>902</v>
      </c>
      <c r="C415" s="448" t="s">
        <v>906</v>
      </c>
      <c r="D415" s="408" t="s">
        <v>436</v>
      </c>
      <c r="E415" s="296" t="s">
        <v>436</v>
      </c>
      <c r="F415" s="296" t="s">
        <v>436</v>
      </c>
      <c r="G415" s="296" t="s">
        <v>436</v>
      </c>
      <c r="H415" s="296" t="s">
        <v>436</v>
      </c>
      <c r="I415" s="296" t="s">
        <v>436</v>
      </c>
      <c r="J415" s="296" t="s">
        <v>436</v>
      </c>
      <c r="K415" s="296" t="s">
        <v>436</v>
      </c>
      <c r="L415" s="296" t="s">
        <v>436</v>
      </c>
      <c r="M415" s="296" t="s">
        <v>436</v>
      </c>
      <c r="N415" s="296" t="s">
        <v>436</v>
      </c>
      <c r="O415" s="296" t="s">
        <v>436</v>
      </c>
      <c r="P415" s="296" t="s">
        <v>436</v>
      </c>
      <c r="Q415" s="296" t="s">
        <v>436</v>
      </c>
      <c r="R415" s="296" t="s">
        <v>436</v>
      </c>
      <c r="S415" s="296" t="s">
        <v>436</v>
      </c>
      <c r="T415" s="301" t="s">
        <v>436</v>
      </c>
      <c r="U415" s="474" t="s">
        <v>436</v>
      </c>
      <c r="V415" s="324"/>
      <c r="W415" s="382"/>
    </row>
    <row r="416" spans="1:23" ht="25.5" x14ac:dyDescent="0.25">
      <c r="A416" s="365" t="s">
        <v>1086</v>
      </c>
      <c r="B416" s="457" t="s">
        <v>1059</v>
      </c>
      <c r="C416" s="448" t="s">
        <v>906</v>
      </c>
      <c r="D416" s="408" t="s">
        <v>436</v>
      </c>
      <c r="E416" s="296" t="s">
        <v>436</v>
      </c>
      <c r="F416" s="296" t="s">
        <v>436</v>
      </c>
      <c r="G416" s="296" t="s">
        <v>436</v>
      </c>
      <c r="H416" s="296" t="s">
        <v>436</v>
      </c>
      <c r="I416" s="296" t="s">
        <v>436</v>
      </c>
      <c r="J416" s="296" t="s">
        <v>436</v>
      </c>
      <c r="K416" s="296" t="s">
        <v>436</v>
      </c>
      <c r="L416" s="296" t="s">
        <v>436</v>
      </c>
      <c r="M416" s="296" t="s">
        <v>436</v>
      </c>
      <c r="N416" s="296" t="s">
        <v>436</v>
      </c>
      <c r="O416" s="296" t="s">
        <v>436</v>
      </c>
      <c r="P416" s="296" t="s">
        <v>436</v>
      </c>
      <c r="Q416" s="296" t="s">
        <v>436</v>
      </c>
      <c r="R416" s="296" t="s">
        <v>436</v>
      </c>
      <c r="S416" s="296" t="s">
        <v>436</v>
      </c>
      <c r="T416" s="301" t="s">
        <v>436</v>
      </c>
      <c r="U416" s="474" t="s">
        <v>436</v>
      </c>
      <c r="V416" s="324"/>
      <c r="W416" s="382"/>
    </row>
    <row r="417" spans="1:24" ht="25.5" x14ac:dyDescent="0.25">
      <c r="A417" s="365" t="s">
        <v>1087</v>
      </c>
      <c r="B417" s="457" t="s">
        <v>1060</v>
      </c>
      <c r="C417" s="448" t="s">
        <v>906</v>
      </c>
      <c r="D417" s="408" t="s">
        <v>436</v>
      </c>
      <c r="E417" s="296" t="s">
        <v>436</v>
      </c>
      <c r="F417" s="296" t="s">
        <v>436</v>
      </c>
      <c r="G417" s="296" t="s">
        <v>436</v>
      </c>
      <c r="H417" s="296" t="s">
        <v>436</v>
      </c>
      <c r="I417" s="296" t="s">
        <v>436</v>
      </c>
      <c r="J417" s="296" t="s">
        <v>436</v>
      </c>
      <c r="K417" s="296" t="s">
        <v>436</v>
      </c>
      <c r="L417" s="296" t="s">
        <v>436</v>
      </c>
      <c r="M417" s="296" t="s">
        <v>436</v>
      </c>
      <c r="N417" s="296" t="s">
        <v>436</v>
      </c>
      <c r="O417" s="296" t="s">
        <v>436</v>
      </c>
      <c r="P417" s="296" t="s">
        <v>436</v>
      </c>
      <c r="Q417" s="296" t="s">
        <v>436</v>
      </c>
      <c r="R417" s="296" t="s">
        <v>436</v>
      </c>
      <c r="S417" s="296" t="s">
        <v>436</v>
      </c>
      <c r="T417" s="301" t="s">
        <v>436</v>
      </c>
      <c r="U417" s="474" t="s">
        <v>436</v>
      </c>
      <c r="V417" s="324"/>
      <c r="W417" s="382"/>
    </row>
    <row r="418" spans="1:24" ht="25.5" x14ac:dyDescent="0.25">
      <c r="A418" s="365" t="s">
        <v>16</v>
      </c>
      <c r="B418" s="457" t="s">
        <v>1045</v>
      </c>
      <c r="C418" s="448" t="s">
        <v>906</v>
      </c>
      <c r="D418" s="408" t="s">
        <v>436</v>
      </c>
      <c r="E418" s="296" t="s">
        <v>436</v>
      </c>
      <c r="F418" s="296" t="s">
        <v>436</v>
      </c>
      <c r="G418" s="296" t="s">
        <v>436</v>
      </c>
      <c r="H418" s="296" t="s">
        <v>436</v>
      </c>
      <c r="I418" s="296" t="s">
        <v>436</v>
      </c>
      <c r="J418" s="296" t="s">
        <v>436</v>
      </c>
      <c r="K418" s="296" t="s">
        <v>436</v>
      </c>
      <c r="L418" s="296" t="s">
        <v>436</v>
      </c>
      <c r="M418" s="296" t="s">
        <v>436</v>
      </c>
      <c r="N418" s="296" t="s">
        <v>436</v>
      </c>
      <c r="O418" s="296" t="s">
        <v>436</v>
      </c>
      <c r="P418" s="296" t="s">
        <v>436</v>
      </c>
      <c r="Q418" s="296" t="s">
        <v>436</v>
      </c>
      <c r="R418" s="296" t="s">
        <v>436</v>
      </c>
      <c r="S418" s="278" t="s">
        <v>436</v>
      </c>
      <c r="T418" s="278" t="s">
        <v>436</v>
      </c>
      <c r="U418" s="474" t="s">
        <v>436</v>
      </c>
      <c r="V418" s="324"/>
      <c r="W418" s="382"/>
    </row>
    <row r="419" spans="1:24" x14ac:dyDescent="0.25">
      <c r="A419" s="365" t="s">
        <v>779</v>
      </c>
      <c r="B419" s="457" t="s">
        <v>107</v>
      </c>
      <c r="C419" s="448" t="s">
        <v>906</v>
      </c>
      <c r="D419" s="408" t="s">
        <v>436</v>
      </c>
      <c r="E419" s="296" t="s">
        <v>436</v>
      </c>
      <c r="F419" s="296" t="s">
        <v>436</v>
      </c>
      <c r="G419" s="296" t="s">
        <v>436</v>
      </c>
      <c r="H419" s="296" t="s">
        <v>436</v>
      </c>
      <c r="I419" s="296" t="s">
        <v>436</v>
      </c>
      <c r="J419" s="296" t="s">
        <v>436</v>
      </c>
      <c r="K419" s="296" t="s">
        <v>436</v>
      </c>
      <c r="L419" s="296" t="s">
        <v>436</v>
      </c>
      <c r="M419" s="296" t="s">
        <v>436</v>
      </c>
      <c r="N419" s="296" t="s">
        <v>436</v>
      </c>
      <c r="O419" s="296" t="s">
        <v>436</v>
      </c>
      <c r="P419" s="296" t="s">
        <v>436</v>
      </c>
      <c r="Q419" s="296" t="s">
        <v>436</v>
      </c>
      <c r="R419" s="296" t="s">
        <v>436</v>
      </c>
      <c r="S419" s="278" t="s">
        <v>436</v>
      </c>
      <c r="T419" s="278" t="s">
        <v>436</v>
      </c>
      <c r="U419" s="474" t="s">
        <v>436</v>
      </c>
      <c r="V419" s="324"/>
      <c r="W419" s="382"/>
    </row>
    <row r="420" spans="1:24" x14ac:dyDescent="0.25">
      <c r="A420" s="365" t="s">
        <v>780</v>
      </c>
      <c r="B420" s="457" t="s">
        <v>903</v>
      </c>
      <c r="C420" s="448" t="s">
        <v>906</v>
      </c>
      <c r="D420" s="408" t="s">
        <v>436</v>
      </c>
      <c r="E420" s="296" t="s">
        <v>436</v>
      </c>
      <c r="F420" s="296" t="s">
        <v>436</v>
      </c>
      <c r="G420" s="296"/>
      <c r="H420" s="296"/>
      <c r="I420" s="296" t="s">
        <v>436</v>
      </c>
      <c r="J420" s="296" t="s">
        <v>436</v>
      </c>
      <c r="K420" s="296" t="s">
        <v>436</v>
      </c>
      <c r="L420" s="296" t="s">
        <v>436</v>
      </c>
      <c r="M420" s="296" t="s">
        <v>436</v>
      </c>
      <c r="N420" s="296" t="s">
        <v>436</v>
      </c>
      <c r="O420" s="296" t="s">
        <v>436</v>
      </c>
      <c r="P420" s="296" t="s">
        <v>436</v>
      </c>
      <c r="Q420" s="296" t="s">
        <v>436</v>
      </c>
      <c r="R420" s="296" t="s">
        <v>436</v>
      </c>
      <c r="S420" s="278" t="s">
        <v>436</v>
      </c>
      <c r="T420" s="278" t="s">
        <v>436</v>
      </c>
      <c r="U420" s="474" t="s">
        <v>436</v>
      </c>
      <c r="V420" s="324"/>
      <c r="W420" s="382"/>
    </row>
    <row r="421" spans="1:24" x14ac:dyDescent="0.25">
      <c r="A421" s="365" t="s">
        <v>781</v>
      </c>
      <c r="B421" s="457" t="s">
        <v>101</v>
      </c>
      <c r="C421" s="448" t="s">
        <v>906</v>
      </c>
      <c r="D421" s="408" t="s">
        <v>436</v>
      </c>
      <c r="E421" s="296" t="s">
        <v>436</v>
      </c>
      <c r="F421" s="296" t="s">
        <v>436</v>
      </c>
      <c r="G421" s="296" t="s">
        <v>436</v>
      </c>
      <c r="H421" s="296" t="s">
        <v>436</v>
      </c>
      <c r="I421" s="296" t="s">
        <v>436</v>
      </c>
      <c r="J421" s="296" t="s">
        <v>436</v>
      </c>
      <c r="K421" s="296" t="s">
        <v>436</v>
      </c>
      <c r="L421" s="296" t="s">
        <v>436</v>
      </c>
      <c r="M421" s="296" t="s">
        <v>436</v>
      </c>
      <c r="N421" s="296" t="s">
        <v>436</v>
      </c>
      <c r="O421" s="296" t="s">
        <v>436</v>
      </c>
      <c r="P421" s="296" t="s">
        <v>436</v>
      </c>
      <c r="Q421" s="296" t="s">
        <v>436</v>
      </c>
      <c r="R421" s="296" t="s">
        <v>436</v>
      </c>
      <c r="S421" s="278" t="s">
        <v>436</v>
      </c>
      <c r="T421" s="278" t="s">
        <v>436</v>
      </c>
      <c r="U421" s="474" t="s">
        <v>436</v>
      </c>
      <c r="V421" s="324"/>
      <c r="W421" s="382"/>
    </row>
    <row r="422" spans="1:24" x14ac:dyDescent="0.25">
      <c r="A422" s="365" t="s">
        <v>782</v>
      </c>
      <c r="B422" s="457" t="s">
        <v>905</v>
      </c>
      <c r="C422" s="448" t="s">
        <v>906</v>
      </c>
      <c r="D422" s="408" t="s">
        <v>436</v>
      </c>
      <c r="E422" s="296" t="s">
        <v>436</v>
      </c>
      <c r="F422" s="296" t="s">
        <v>436</v>
      </c>
      <c r="G422" s="296" t="s">
        <v>436</v>
      </c>
      <c r="H422" s="296" t="s">
        <v>436</v>
      </c>
      <c r="I422" s="296" t="s">
        <v>436</v>
      </c>
      <c r="J422" s="296" t="s">
        <v>436</v>
      </c>
      <c r="K422" s="296" t="s">
        <v>436</v>
      </c>
      <c r="L422" s="296" t="s">
        <v>436</v>
      </c>
      <c r="M422" s="296" t="s">
        <v>436</v>
      </c>
      <c r="N422" s="296" t="s">
        <v>436</v>
      </c>
      <c r="O422" s="296" t="s">
        <v>436</v>
      </c>
      <c r="P422" s="296" t="s">
        <v>436</v>
      </c>
      <c r="Q422" s="296" t="s">
        <v>436</v>
      </c>
      <c r="R422" s="296" t="s">
        <v>436</v>
      </c>
      <c r="S422" s="278" t="s">
        <v>436</v>
      </c>
      <c r="T422" s="278" t="s">
        <v>436</v>
      </c>
      <c r="U422" s="474" t="s">
        <v>436</v>
      </c>
      <c r="V422" s="324"/>
      <c r="W422" s="382"/>
    </row>
    <row r="423" spans="1:24" x14ac:dyDescent="0.25">
      <c r="A423" s="365" t="s">
        <v>783</v>
      </c>
      <c r="B423" s="457" t="s">
        <v>108</v>
      </c>
      <c r="C423" s="448" t="s">
        <v>906</v>
      </c>
      <c r="D423" s="408" t="s">
        <v>436</v>
      </c>
      <c r="E423" s="296" t="s">
        <v>436</v>
      </c>
      <c r="F423" s="296" t="s">
        <v>436</v>
      </c>
      <c r="G423" s="296" t="s">
        <v>436</v>
      </c>
      <c r="H423" s="296" t="s">
        <v>436</v>
      </c>
      <c r="I423" s="296" t="s">
        <v>436</v>
      </c>
      <c r="J423" s="296" t="s">
        <v>436</v>
      </c>
      <c r="K423" s="296" t="s">
        <v>436</v>
      </c>
      <c r="L423" s="296" t="s">
        <v>436</v>
      </c>
      <c r="M423" s="296" t="s">
        <v>436</v>
      </c>
      <c r="N423" s="296" t="s">
        <v>436</v>
      </c>
      <c r="O423" s="296" t="s">
        <v>436</v>
      </c>
      <c r="P423" s="296" t="s">
        <v>436</v>
      </c>
      <c r="Q423" s="296" t="s">
        <v>436</v>
      </c>
      <c r="R423" s="296" t="s">
        <v>436</v>
      </c>
      <c r="S423" s="278" t="s">
        <v>436</v>
      </c>
      <c r="T423" s="278" t="s">
        <v>436</v>
      </c>
      <c r="U423" s="474" t="s">
        <v>436</v>
      </c>
      <c r="V423" s="324"/>
      <c r="W423" s="382"/>
    </row>
    <row r="424" spans="1:24" ht="25.5" x14ac:dyDescent="0.25">
      <c r="A424" s="365" t="s">
        <v>784</v>
      </c>
      <c r="B424" s="457" t="s">
        <v>83</v>
      </c>
      <c r="C424" s="448" t="s">
        <v>906</v>
      </c>
      <c r="D424" s="408" t="s">
        <v>436</v>
      </c>
      <c r="E424" s="296" t="s">
        <v>436</v>
      </c>
      <c r="F424" s="296" t="s">
        <v>436</v>
      </c>
      <c r="G424" s="296" t="s">
        <v>436</v>
      </c>
      <c r="H424" s="296" t="s">
        <v>436</v>
      </c>
      <c r="I424" s="296" t="s">
        <v>436</v>
      </c>
      <c r="J424" s="296" t="s">
        <v>436</v>
      </c>
      <c r="K424" s="296" t="s">
        <v>436</v>
      </c>
      <c r="L424" s="296" t="s">
        <v>436</v>
      </c>
      <c r="M424" s="296" t="s">
        <v>436</v>
      </c>
      <c r="N424" s="296" t="s">
        <v>436</v>
      </c>
      <c r="O424" s="296" t="s">
        <v>436</v>
      </c>
      <c r="P424" s="296" t="s">
        <v>436</v>
      </c>
      <c r="Q424" s="296" t="s">
        <v>436</v>
      </c>
      <c r="R424" s="296" t="s">
        <v>436</v>
      </c>
      <c r="S424" s="278" t="s">
        <v>436</v>
      </c>
      <c r="T424" s="278" t="s">
        <v>436</v>
      </c>
      <c r="U424" s="474" t="s">
        <v>436</v>
      </c>
      <c r="V424" s="324"/>
      <c r="W424" s="382"/>
    </row>
    <row r="425" spans="1:24" x14ac:dyDescent="0.25">
      <c r="A425" s="365" t="s">
        <v>17</v>
      </c>
      <c r="B425" s="459" t="s">
        <v>800</v>
      </c>
      <c r="C425" s="448" t="s">
        <v>906</v>
      </c>
      <c r="D425" s="408" t="s">
        <v>436</v>
      </c>
      <c r="E425" s="296" t="s">
        <v>436</v>
      </c>
      <c r="F425" s="296" t="s">
        <v>436</v>
      </c>
      <c r="G425" s="296" t="s">
        <v>436</v>
      </c>
      <c r="H425" s="296" t="s">
        <v>436</v>
      </c>
      <c r="I425" s="296" t="s">
        <v>436</v>
      </c>
      <c r="J425" s="296" t="s">
        <v>436</v>
      </c>
      <c r="K425" s="296" t="s">
        <v>436</v>
      </c>
      <c r="L425" s="296" t="s">
        <v>436</v>
      </c>
      <c r="M425" s="296" t="s">
        <v>436</v>
      </c>
      <c r="N425" s="296" t="s">
        <v>436</v>
      </c>
      <c r="O425" s="296" t="s">
        <v>436</v>
      </c>
      <c r="P425" s="296" t="s">
        <v>436</v>
      </c>
      <c r="Q425" s="296" t="s">
        <v>436</v>
      </c>
      <c r="R425" s="296" t="s">
        <v>436</v>
      </c>
      <c r="S425" s="278" t="s">
        <v>436</v>
      </c>
      <c r="T425" s="278" t="s">
        <v>436</v>
      </c>
      <c r="U425" s="474" t="s">
        <v>436</v>
      </c>
      <c r="V425" s="324"/>
      <c r="W425" s="382"/>
    </row>
    <row r="426" spans="1:24" x14ac:dyDescent="0.25">
      <c r="A426" s="365" t="s">
        <v>18</v>
      </c>
      <c r="B426" s="459" t="s">
        <v>788</v>
      </c>
      <c r="C426" s="448" t="s">
        <v>906</v>
      </c>
      <c r="D426" s="408" t="s">
        <v>436</v>
      </c>
      <c r="E426" s="296" t="s">
        <v>436</v>
      </c>
      <c r="F426" s="296" t="s">
        <v>436</v>
      </c>
      <c r="G426" s="296" t="s">
        <v>436</v>
      </c>
      <c r="H426" s="296" t="s">
        <v>436</v>
      </c>
      <c r="I426" s="296" t="s">
        <v>436</v>
      </c>
      <c r="J426" s="296" t="s">
        <v>436</v>
      </c>
      <c r="K426" s="296" t="s">
        <v>436</v>
      </c>
      <c r="L426" s="296" t="s">
        <v>436</v>
      </c>
      <c r="M426" s="296" t="s">
        <v>436</v>
      </c>
      <c r="N426" s="296" t="s">
        <v>436</v>
      </c>
      <c r="O426" s="296" t="s">
        <v>436</v>
      </c>
      <c r="P426" s="296" t="s">
        <v>436</v>
      </c>
      <c r="Q426" s="296" t="s">
        <v>436</v>
      </c>
      <c r="R426" s="296" t="s">
        <v>436</v>
      </c>
      <c r="S426" s="278" t="s">
        <v>436</v>
      </c>
      <c r="T426" s="278" t="s">
        <v>436</v>
      </c>
      <c r="U426" s="474" t="s">
        <v>436</v>
      </c>
      <c r="V426" s="324"/>
      <c r="W426" s="382"/>
    </row>
    <row r="427" spans="1:24" x14ac:dyDescent="0.25">
      <c r="A427" s="365" t="s">
        <v>167</v>
      </c>
      <c r="B427" s="455" t="s">
        <v>19</v>
      </c>
      <c r="C427" s="448" t="s">
        <v>906</v>
      </c>
      <c r="D427" s="408">
        <v>20.05</v>
      </c>
      <c r="E427" s="280">
        <v>20.67</v>
      </c>
      <c r="F427" s="294">
        <v>22.18</v>
      </c>
      <c r="G427" s="299">
        <v>21.094000000000001</v>
      </c>
      <c r="H427" s="299">
        <v>41.677833400000004</v>
      </c>
      <c r="I427" s="667">
        <f>(I382+I406)*0.2</f>
        <v>23.026800000000001</v>
      </c>
      <c r="J427" s="667">
        <f>(J375+J399)*0.2</f>
        <v>62.65120000000001</v>
      </c>
      <c r="K427" s="299"/>
      <c r="L427" s="667">
        <f t="shared" ref="L427" si="2">(L382+L406)*0.2</f>
        <v>22.5398</v>
      </c>
      <c r="M427" s="667">
        <f>(M375+M399)*0.2</f>
        <v>48.074800000000003</v>
      </c>
      <c r="N427" s="299"/>
      <c r="O427" s="667">
        <f t="shared" ref="O427" si="3">(O382+O406)*0.2</f>
        <v>23.6326</v>
      </c>
      <c r="P427" s="299"/>
      <c r="Q427" s="299"/>
      <c r="R427" s="667">
        <f t="shared" ref="R427" si="4">(R382+R406)*0.2</f>
        <v>24.779200000000003</v>
      </c>
      <c r="S427" s="394"/>
      <c r="T427" s="324"/>
      <c r="U427" s="478">
        <v>119.6018</v>
      </c>
      <c r="V427" s="324"/>
      <c r="W427" s="380"/>
    </row>
    <row r="428" spans="1:24" x14ac:dyDescent="0.25">
      <c r="A428" s="365" t="s">
        <v>185</v>
      </c>
      <c r="B428" s="455" t="s">
        <v>475</v>
      </c>
      <c r="C428" s="448" t="s">
        <v>906</v>
      </c>
      <c r="D428" s="408" t="s">
        <v>436</v>
      </c>
      <c r="E428" s="296" t="s">
        <v>436</v>
      </c>
      <c r="F428" s="296" t="s">
        <v>436</v>
      </c>
      <c r="G428" s="585" t="s">
        <v>436</v>
      </c>
      <c r="H428" s="586"/>
      <c r="I428" s="408" t="s">
        <v>436</v>
      </c>
      <c r="J428" s="296" t="s">
        <v>436</v>
      </c>
      <c r="K428" s="296" t="s">
        <v>436</v>
      </c>
      <c r="L428" s="296" t="s">
        <v>436</v>
      </c>
      <c r="M428" s="296" t="s">
        <v>436</v>
      </c>
      <c r="N428" s="296" t="s">
        <v>436</v>
      </c>
      <c r="O428" s="296" t="s">
        <v>436</v>
      </c>
      <c r="P428" s="296" t="s">
        <v>436</v>
      </c>
      <c r="Q428" s="296" t="s">
        <v>436</v>
      </c>
      <c r="R428" s="296" t="s">
        <v>436</v>
      </c>
      <c r="S428" s="278" t="s">
        <v>436</v>
      </c>
      <c r="T428" s="278" t="s">
        <v>436</v>
      </c>
      <c r="U428" s="474" t="s">
        <v>436</v>
      </c>
      <c r="V428" s="324"/>
      <c r="W428" s="382"/>
    </row>
    <row r="429" spans="1:24" ht="18.75" x14ac:dyDescent="0.3">
      <c r="A429" s="365" t="s">
        <v>220</v>
      </c>
      <c r="B429" s="456" t="s">
        <v>1072</v>
      </c>
      <c r="C429" s="448" t="s">
        <v>906</v>
      </c>
      <c r="D429" s="408" t="s">
        <v>436</v>
      </c>
      <c r="E429" s="296" t="s">
        <v>436</v>
      </c>
      <c r="F429" s="296" t="s">
        <v>436</v>
      </c>
      <c r="G429" s="585" t="s">
        <v>436</v>
      </c>
      <c r="H429" s="586"/>
      <c r="I429" s="408" t="s">
        <v>436</v>
      </c>
      <c r="J429" s="296" t="s">
        <v>436</v>
      </c>
      <c r="K429" s="296" t="s">
        <v>436</v>
      </c>
      <c r="L429" s="296" t="s">
        <v>436</v>
      </c>
      <c r="M429" s="296" t="s">
        <v>436</v>
      </c>
      <c r="N429" s="296" t="s">
        <v>436</v>
      </c>
      <c r="O429" s="296" t="s">
        <v>436</v>
      </c>
      <c r="P429" s="296" t="s">
        <v>436</v>
      </c>
      <c r="Q429" s="296" t="s">
        <v>436</v>
      </c>
      <c r="R429" s="296" t="s">
        <v>436</v>
      </c>
      <c r="S429" s="278" t="s">
        <v>436</v>
      </c>
      <c r="T429" s="278" t="s">
        <v>436</v>
      </c>
      <c r="U429" s="474" t="s">
        <v>436</v>
      </c>
      <c r="V429" s="324"/>
      <c r="W429" s="484"/>
      <c r="X429" s="284"/>
    </row>
    <row r="430" spans="1:24" x14ac:dyDescent="0.25">
      <c r="A430" s="365" t="s">
        <v>775</v>
      </c>
      <c r="B430" s="456" t="s">
        <v>776</v>
      </c>
      <c r="C430" s="448" t="s">
        <v>906</v>
      </c>
      <c r="D430" s="408" t="s">
        <v>436</v>
      </c>
      <c r="E430" s="296" t="s">
        <v>436</v>
      </c>
      <c r="F430" s="296" t="s">
        <v>436</v>
      </c>
      <c r="G430" s="585" t="s">
        <v>436</v>
      </c>
      <c r="H430" s="586"/>
      <c r="I430" s="408" t="s">
        <v>436</v>
      </c>
      <c r="J430" s="296" t="s">
        <v>436</v>
      </c>
      <c r="K430" s="296" t="s">
        <v>436</v>
      </c>
      <c r="L430" s="296" t="s">
        <v>436</v>
      </c>
      <c r="M430" s="296" t="s">
        <v>436</v>
      </c>
      <c r="N430" s="296" t="s">
        <v>436</v>
      </c>
      <c r="O430" s="296" t="s">
        <v>436</v>
      </c>
      <c r="P430" s="296" t="s">
        <v>436</v>
      </c>
      <c r="Q430" s="296" t="s">
        <v>436</v>
      </c>
      <c r="R430" s="296" t="s">
        <v>436</v>
      </c>
      <c r="S430" s="278" t="s">
        <v>436</v>
      </c>
      <c r="T430" s="278" t="s">
        <v>436</v>
      </c>
      <c r="U430" s="474" t="s">
        <v>436</v>
      </c>
      <c r="V430" s="324"/>
      <c r="W430" s="485"/>
    </row>
    <row r="431" spans="1:24" x14ac:dyDescent="0.25">
      <c r="A431" s="365" t="s">
        <v>165</v>
      </c>
      <c r="B431" s="454" t="s">
        <v>371</v>
      </c>
      <c r="C431" s="448" t="s">
        <v>906</v>
      </c>
      <c r="D431" s="408" t="s">
        <v>436</v>
      </c>
      <c r="E431" s="296" t="s">
        <v>436</v>
      </c>
      <c r="F431" s="296" t="s">
        <v>436</v>
      </c>
      <c r="G431" s="299">
        <v>5.2229999999999999</v>
      </c>
      <c r="H431" s="335">
        <v>5.2293599999999998</v>
      </c>
      <c r="I431" s="667">
        <f>7.128*1.2</f>
        <v>8.5535999999999994</v>
      </c>
      <c r="J431" s="667">
        <f>7.128*1.2</f>
        <v>8.5535999999999994</v>
      </c>
      <c r="K431" s="296" t="s">
        <v>436</v>
      </c>
      <c r="L431" s="667">
        <f>6.135*1.2</f>
        <v>7.3619999999999992</v>
      </c>
      <c r="M431" s="296">
        <v>0</v>
      </c>
      <c r="N431" s="296" t="s">
        <v>436</v>
      </c>
      <c r="O431" s="667">
        <f>6.43*1.2</f>
        <v>7.7159999999999993</v>
      </c>
      <c r="P431" s="296" t="s">
        <v>436</v>
      </c>
      <c r="Q431" s="296" t="s">
        <v>436</v>
      </c>
      <c r="R431" s="668">
        <f>6.737*1.2</f>
        <v>8.0844000000000005</v>
      </c>
      <c r="S431" s="278" t="s">
        <v>436</v>
      </c>
      <c r="T431" s="278" t="s">
        <v>436</v>
      </c>
      <c r="U431" s="478">
        <v>30.731000000000002</v>
      </c>
      <c r="V431" s="324"/>
      <c r="W431" s="382"/>
    </row>
    <row r="432" spans="1:24" x14ac:dyDescent="0.25">
      <c r="A432" s="365" t="s">
        <v>169</v>
      </c>
      <c r="B432" s="455" t="s">
        <v>372</v>
      </c>
      <c r="C432" s="448" t="s">
        <v>906</v>
      </c>
      <c r="D432" s="408" t="s">
        <v>436</v>
      </c>
      <c r="E432" s="296" t="s">
        <v>436</v>
      </c>
      <c r="F432" s="296" t="s">
        <v>436</v>
      </c>
      <c r="G432" s="585" t="s">
        <v>436</v>
      </c>
      <c r="H432" s="586" t="s">
        <v>436</v>
      </c>
      <c r="I432" s="408" t="s">
        <v>436</v>
      </c>
      <c r="J432" s="296" t="s">
        <v>436</v>
      </c>
      <c r="K432" s="296" t="s">
        <v>436</v>
      </c>
      <c r="L432" s="296" t="s">
        <v>436</v>
      </c>
      <c r="M432" s="296" t="s">
        <v>436</v>
      </c>
      <c r="N432" s="296" t="s">
        <v>436</v>
      </c>
      <c r="O432" s="296" t="s">
        <v>436</v>
      </c>
      <c r="P432" s="296" t="s">
        <v>436</v>
      </c>
      <c r="Q432" s="296" t="s">
        <v>436</v>
      </c>
      <c r="R432" s="296" t="s">
        <v>436</v>
      </c>
      <c r="S432" s="278" t="s">
        <v>436</v>
      </c>
      <c r="T432" s="278" t="s">
        <v>436</v>
      </c>
      <c r="U432" s="474" t="s">
        <v>436</v>
      </c>
      <c r="V432" s="324"/>
      <c r="W432" s="382"/>
    </row>
    <row r="433" spans="1:23" x14ac:dyDescent="0.25">
      <c r="A433" s="365" t="s">
        <v>170</v>
      </c>
      <c r="B433" s="455" t="s">
        <v>373</v>
      </c>
      <c r="C433" s="448" t="s">
        <v>906</v>
      </c>
      <c r="D433" s="408" t="s">
        <v>436</v>
      </c>
      <c r="E433" s="296" t="s">
        <v>436</v>
      </c>
      <c r="F433" s="296" t="s">
        <v>436</v>
      </c>
      <c r="G433" s="585" t="s">
        <v>436</v>
      </c>
      <c r="H433" s="586" t="s">
        <v>436</v>
      </c>
      <c r="I433" s="408" t="s">
        <v>436</v>
      </c>
      <c r="J433" s="296" t="s">
        <v>436</v>
      </c>
      <c r="K433" s="296" t="s">
        <v>436</v>
      </c>
      <c r="L433" s="296" t="s">
        <v>436</v>
      </c>
      <c r="M433" s="296" t="s">
        <v>436</v>
      </c>
      <c r="N433" s="296" t="s">
        <v>436</v>
      </c>
      <c r="O433" s="296" t="s">
        <v>436</v>
      </c>
      <c r="P433" s="296" t="s">
        <v>436</v>
      </c>
      <c r="Q433" s="296" t="s">
        <v>436</v>
      </c>
      <c r="R433" s="296" t="s">
        <v>436</v>
      </c>
      <c r="S433" s="278" t="s">
        <v>436</v>
      </c>
      <c r="T433" s="278" t="s">
        <v>436</v>
      </c>
      <c r="U433" s="474" t="s">
        <v>436</v>
      </c>
      <c r="V433" s="324"/>
      <c r="W433" s="382"/>
    </row>
    <row r="434" spans="1:23" x14ac:dyDescent="0.25">
      <c r="A434" s="365" t="s">
        <v>176</v>
      </c>
      <c r="B434" s="455" t="s">
        <v>138</v>
      </c>
      <c r="C434" s="448" t="s">
        <v>906</v>
      </c>
      <c r="D434" s="408" t="s">
        <v>436</v>
      </c>
      <c r="E434" s="296" t="s">
        <v>436</v>
      </c>
      <c r="F434" s="296" t="s">
        <v>436</v>
      </c>
      <c r="G434" s="585" t="s">
        <v>436</v>
      </c>
      <c r="H434" s="586" t="s">
        <v>436</v>
      </c>
      <c r="I434" s="408" t="s">
        <v>436</v>
      </c>
      <c r="J434" s="296" t="s">
        <v>436</v>
      </c>
      <c r="K434" s="296" t="s">
        <v>436</v>
      </c>
      <c r="L434" s="296" t="s">
        <v>436</v>
      </c>
      <c r="M434" s="296" t="s">
        <v>436</v>
      </c>
      <c r="N434" s="296" t="s">
        <v>436</v>
      </c>
      <c r="O434" s="296" t="s">
        <v>436</v>
      </c>
      <c r="P434" s="296" t="s">
        <v>436</v>
      </c>
      <c r="Q434" s="296" t="s">
        <v>436</v>
      </c>
      <c r="R434" s="296" t="s">
        <v>436</v>
      </c>
      <c r="S434" s="278" t="s">
        <v>436</v>
      </c>
      <c r="T434" s="278" t="s">
        <v>436</v>
      </c>
      <c r="U434" s="474" t="s">
        <v>436</v>
      </c>
      <c r="V434" s="324"/>
      <c r="W434" s="382"/>
    </row>
    <row r="435" spans="1:23" x14ac:dyDescent="0.25">
      <c r="A435" s="365" t="s">
        <v>186</v>
      </c>
      <c r="B435" s="455" t="s">
        <v>374</v>
      </c>
      <c r="C435" s="448" t="s">
        <v>906</v>
      </c>
      <c r="D435" s="408" t="s">
        <v>436</v>
      </c>
      <c r="E435" s="296" t="s">
        <v>436</v>
      </c>
      <c r="F435" s="296" t="s">
        <v>436</v>
      </c>
      <c r="G435" s="585" t="s">
        <v>436</v>
      </c>
      <c r="H435" s="586" t="s">
        <v>436</v>
      </c>
      <c r="I435" s="408" t="s">
        <v>436</v>
      </c>
      <c r="J435" s="296" t="s">
        <v>436</v>
      </c>
      <c r="K435" s="296" t="s">
        <v>436</v>
      </c>
      <c r="L435" s="296" t="s">
        <v>436</v>
      </c>
      <c r="M435" s="296" t="s">
        <v>436</v>
      </c>
      <c r="N435" s="296" t="s">
        <v>436</v>
      </c>
      <c r="O435" s="296" t="s">
        <v>436</v>
      </c>
      <c r="P435" s="296" t="s">
        <v>436</v>
      </c>
      <c r="Q435" s="296" t="s">
        <v>436</v>
      </c>
      <c r="R435" s="296" t="s">
        <v>436</v>
      </c>
      <c r="S435" s="278" t="s">
        <v>436</v>
      </c>
      <c r="T435" s="278" t="s">
        <v>436</v>
      </c>
      <c r="U435" s="474" t="s">
        <v>436</v>
      </c>
      <c r="V435" s="324"/>
      <c r="W435" s="382"/>
    </row>
    <row r="436" spans="1:23" x14ac:dyDescent="0.25">
      <c r="A436" s="365" t="s">
        <v>187</v>
      </c>
      <c r="B436" s="455" t="s">
        <v>375</v>
      </c>
      <c r="C436" s="448" t="s">
        <v>906</v>
      </c>
      <c r="D436" s="408" t="s">
        <v>436</v>
      </c>
      <c r="E436" s="296" t="s">
        <v>436</v>
      </c>
      <c r="F436" s="296" t="s">
        <v>436</v>
      </c>
      <c r="G436" s="585" t="s">
        <v>436</v>
      </c>
      <c r="H436" s="586" t="s">
        <v>436</v>
      </c>
      <c r="I436" s="408" t="s">
        <v>436</v>
      </c>
      <c r="J436" s="296" t="s">
        <v>436</v>
      </c>
      <c r="K436" s="296" t="s">
        <v>436</v>
      </c>
      <c r="L436" s="296" t="s">
        <v>436</v>
      </c>
      <c r="M436" s="296" t="s">
        <v>436</v>
      </c>
      <c r="N436" s="296" t="s">
        <v>436</v>
      </c>
      <c r="O436" s="296" t="s">
        <v>436</v>
      </c>
      <c r="P436" s="296" t="s">
        <v>436</v>
      </c>
      <c r="Q436" s="296" t="s">
        <v>436</v>
      </c>
      <c r="R436" s="296" t="s">
        <v>436</v>
      </c>
      <c r="S436" s="278" t="s">
        <v>436</v>
      </c>
      <c r="T436" s="278" t="s">
        <v>436</v>
      </c>
      <c r="U436" s="474" t="s">
        <v>436</v>
      </c>
      <c r="V436" s="324"/>
      <c r="W436" s="382"/>
    </row>
    <row r="437" spans="1:23" x14ac:dyDescent="0.25">
      <c r="A437" s="365" t="s">
        <v>262</v>
      </c>
      <c r="B437" s="456" t="s">
        <v>777</v>
      </c>
      <c r="C437" s="448" t="s">
        <v>906</v>
      </c>
      <c r="D437" s="408" t="s">
        <v>436</v>
      </c>
      <c r="E437" s="296" t="s">
        <v>436</v>
      </c>
      <c r="F437" s="296" t="s">
        <v>436</v>
      </c>
      <c r="G437" s="585" t="s">
        <v>436</v>
      </c>
      <c r="H437" s="586" t="s">
        <v>436</v>
      </c>
      <c r="I437" s="408" t="s">
        <v>436</v>
      </c>
      <c r="J437" s="296" t="s">
        <v>436</v>
      </c>
      <c r="K437" s="296" t="s">
        <v>436</v>
      </c>
      <c r="L437" s="296" t="s">
        <v>436</v>
      </c>
      <c r="M437" s="296" t="s">
        <v>436</v>
      </c>
      <c r="N437" s="296" t="s">
        <v>436</v>
      </c>
      <c r="O437" s="296" t="s">
        <v>436</v>
      </c>
      <c r="P437" s="296" t="s">
        <v>436</v>
      </c>
      <c r="Q437" s="296" t="s">
        <v>436</v>
      </c>
      <c r="R437" s="296" t="s">
        <v>436</v>
      </c>
      <c r="S437" s="278" t="s">
        <v>436</v>
      </c>
      <c r="T437" s="278" t="s">
        <v>436</v>
      </c>
      <c r="U437" s="474" t="s">
        <v>436</v>
      </c>
      <c r="V437" s="324"/>
      <c r="W437" s="382"/>
    </row>
    <row r="438" spans="1:23" x14ac:dyDescent="0.25">
      <c r="A438" s="365" t="s">
        <v>897</v>
      </c>
      <c r="B438" s="457" t="s">
        <v>889</v>
      </c>
      <c r="C438" s="448" t="s">
        <v>906</v>
      </c>
      <c r="D438" s="408" t="s">
        <v>436</v>
      </c>
      <c r="E438" s="296" t="s">
        <v>436</v>
      </c>
      <c r="F438" s="296" t="s">
        <v>436</v>
      </c>
      <c r="G438" s="585" t="s">
        <v>436</v>
      </c>
      <c r="H438" s="586" t="s">
        <v>436</v>
      </c>
      <c r="I438" s="408" t="s">
        <v>436</v>
      </c>
      <c r="J438" s="296" t="s">
        <v>436</v>
      </c>
      <c r="K438" s="296" t="s">
        <v>436</v>
      </c>
      <c r="L438" s="296" t="s">
        <v>436</v>
      </c>
      <c r="M438" s="296" t="s">
        <v>436</v>
      </c>
      <c r="N438" s="296" t="s">
        <v>436</v>
      </c>
      <c r="O438" s="296" t="s">
        <v>436</v>
      </c>
      <c r="P438" s="296" t="s">
        <v>436</v>
      </c>
      <c r="Q438" s="296" t="s">
        <v>436</v>
      </c>
      <c r="R438" s="296" t="s">
        <v>436</v>
      </c>
      <c r="S438" s="278" t="s">
        <v>436</v>
      </c>
      <c r="T438" s="278" t="s">
        <v>436</v>
      </c>
      <c r="U438" s="474" t="s">
        <v>436</v>
      </c>
      <c r="V438" s="324"/>
      <c r="W438" s="382"/>
    </row>
    <row r="439" spans="1:23" x14ac:dyDescent="0.25">
      <c r="A439" s="365" t="s">
        <v>951</v>
      </c>
      <c r="B439" s="456" t="s">
        <v>896</v>
      </c>
      <c r="C439" s="448" t="s">
        <v>906</v>
      </c>
      <c r="D439" s="408" t="s">
        <v>436</v>
      </c>
      <c r="E439" s="296" t="s">
        <v>436</v>
      </c>
      <c r="F439" s="296" t="s">
        <v>436</v>
      </c>
      <c r="G439" s="585" t="s">
        <v>436</v>
      </c>
      <c r="H439" s="586" t="s">
        <v>436</v>
      </c>
      <c r="I439" s="408" t="s">
        <v>436</v>
      </c>
      <c r="J439" s="296" t="s">
        <v>436</v>
      </c>
      <c r="K439" s="296" t="s">
        <v>436</v>
      </c>
      <c r="L439" s="296" t="s">
        <v>436</v>
      </c>
      <c r="M439" s="296" t="s">
        <v>436</v>
      </c>
      <c r="N439" s="296" t="s">
        <v>436</v>
      </c>
      <c r="O439" s="296" t="s">
        <v>436</v>
      </c>
      <c r="P439" s="296" t="s">
        <v>436</v>
      </c>
      <c r="Q439" s="296" t="s">
        <v>436</v>
      </c>
      <c r="R439" s="296" t="s">
        <v>436</v>
      </c>
      <c r="S439" s="278" t="s">
        <v>436</v>
      </c>
      <c r="T439" s="278" t="s">
        <v>436</v>
      </c>
      <c r="U439" s="474" t="s">
        <v>436</v>
      </c>
      <c r="V439" s="324"/>
      <c r="W439" s="382"/>
    </row>
    <row r="440" spans="1:23" ht="25.5" x14ac:dyDescent="0.25">
      <c r="A440" s="365" t="s">
        <v>952</v>
      </c>
      <c r="B440" s="457" t="s">
        <v>898</v>
      </c>
      <c r="C440" s="448" t="s">
        <v>906</v>
      </c>
      <c r="D440" s="408" t="s">
        <v>436</v>
      </c>
      <c r="E440" s="296" t="s">
        <v>436</v>
      </c>
      <c r="F440" s="296" t="s">
        <v>436</v>
      </c>
      <c r="G440" s="585" t="s">
        <v>436</v>
      </c>
      <c r="H440" s="586" t="s">
        <v>436</v>
      </c>
      <c r="I440" s="408" t="s">
        <v>436</v>
      </c>
      <c r="J440" s="296" t="s">
        <v>436</v>
      </c>
      <c r="K440" s="296" t="s">
        <v>436</v>
      </c>
      <c r="L440" s="296" t="s">
        <v>436</v>
      </c>
      <c r="M440" s="296" t="s">
        <v>436</v>
      </c>
      <c r="N440" s="296" t="s">
        <v>436</v>
      </c>
      <c r="O440" s="296" t="s">
        <v>436</v>
      </c>
      <c r="P440" s="296" t="s">
        <v>436</v>
      </c>
      <c r="Q440" s="296" t="s">
        <v>436</v>
      </c>
      <c r="R440" s="296" t="s">
        <v>436</v>
      </c>
      <c r="S440" s="278" t="s">
        <v>436</v>
      </c>
      <c r="T440" s="278" t="s">
        <v>436</v>
      </c>
      <c r="U440" s="474" t="s">
        <v>436</v>
      </c>
      <c r="V440" s="324"/>
      <c r="W440" s="382"/>
    </row>
    <row r="441" spans="1:23" x14ac:dyDescent="0.25">
      <c r="A441" s="365" t="s">
        <v>188</v>
      </c>
      <c r="B441" s="455" t="s">
        <v>381</v>
      </c>
      <c r="C441" s="448" t="s">
        <v>906</v>
      </c>
      <c r="D441" s="408" t="s">
        <v>436</v>
      </c>
      <c r="E441" s="280" t="s">
        <v>436</v>
      </c>
      <c r="F441" s="294" t="s">
        <v>436</v>
      </c>
      <c r="G441" s="299">
        <v>5.2229999999999999</v>
      </c>
      <c r="H441" s="299">
        <v>5.2293599999999998</v>
      </c>
      <c r="I441" s="667">
        <f>7.128*1.2</f>
        <v>8.5535999999999994</v>
      </c>
      <c r="J441" s="667">
        <f>7.128*1.2</f>
        <v>8.5535999999999994</v>
      </c>
      <c r="K441" s="299"/>
      <c r="L441" s="667">
        <f>6.135*1.2</f>
        <v>7.3619999999999992</v>
      </c>
      <c r="M441" s="299">
        <v>0</v>
      </c>
      <c r="N441" s="299"/>
      <c r="O441" s="667">
        <f>6.43*1.2</f>
        <v>7.7159999999999993</v>
      </c>
      <c r="P441" s="299"/>
      <c r="Q441" s="299"/>
      <c r="R441" s="668">
        <f>6.737*1.2</f>
        <v>8.0844000000000005</v>
      </c>
      <c r="S441" s="394"/>
      <c r="T441" s="324"/>
      <c r="U441" s="478">
        <v>30.731000000000002</v>
      </c>
      <c r="V441" s="324"/>
      <c r="W441" s="382"/>
    </row>
    <row r="442" spans="1:23" ht="16.5" thickBot="1" x14ac:dyDescent="0.3">
      <c r="A442" s="366" t="s">
        <v>189</v>
      </c>
      <c r="B442" s="460" t="s">
        <v>382</v>
      </c>
      <c r="C442" s="449" t="s">
        <v>906</v>
      </c>
      <c r="D442" s="468" t="s">
        <v>436</v>
      </c>
      <c r="E442" s="469" t="s">
        <v>436</v>
      </c>
      <c r="F442" s="469" t="s">
        <v>436</v>
      </c>
      <c r="G442" s="469" t="s">
        <v>436</v>
      </c>
      <c r="H442" s="469" t="s">
        <v>436</v>
      </c>
      <c r="I442" s="469" t="s">
        <v>436</v>
      </c>
      <c r="J442" s="469" t="s">
        <v>436</v>
      </c>
      <c r="K442" s="469" t="s">
        <v>436</v>
      </c>
      <c r="L442" s="469" t="s">
        <v>436</v>
      </c>
      <c r="M442" s="469" t="s">
        <v>436</v>
      </c>
      <c r="N442" s="469" t="s">
        <v>436</v>
      </c>
      <c r="O442" s="469" t="s">
        <v>436</v>
      </c>
      <c r="P442" s="469" t="s">
        <v>436</v>
      </c>
      <c r="Q442" s="469" t="s">
        <v>436</v>
      </c>
      <c r="R442" s="469" t="s">
        <v>436</v>
      </c>
      <c r="S442" s="278" t="s">
        <v>436</v>
      </c>
      <c r="T442" s="278" t="s">
        <v>436</v>
      </c>
      <c r="U442" s="475" t="s">
        <v>436</v>
      </c>
      <c r="V442" s="487"/>
      <c r="W442" s="385"/>
    </row>
    <row r="443" spans="1:23" x14ac:dyDescent="0.25">
      <c r="A443" s="368" t="s">
        <v>172</v>
      </c>
      <c r="B443" s="461" t="s">
        <v>1025</v>
      </c>
      <c r="C443" s="464" t="s">
        <v>436</v>
      </c>
      <c r="D443" s="470"/>
      <c r="E443" s="471"/>
      <c r="F443" s="295"/>
      <c r="G443" s="300"/>
      <c r="H443" s="300"/>
      <c r="I443" s="300"/>
      <c r="J443" s="300"/>
      <c r="K443" s="300"/>
      <c r="L443" s="300"/>
      <c r="M443" s="300"/>
      <c r="N443" s="300"/>
      <c r="O443" s="300"/>
      <c r="P443" s="300"/>
      <c r="Q443" s="300"/>
      <c r="R443" s="472"/>
      <c r="S443" s="467"/>
      <c r="T443" s="331"/>
      <c r="U443" s="476"/>
      <c r="V443" s="331"/>
      <c r="W443" s="477"/>
    </row>
    <row r="444" spans="1:23" ht="25.5" x14ac:dyDescent="0.25">
      <c r="A444" s="369" t="s">
        <v>989</v>
      </c>
      <c r="B444" s="455" t="s">
        <v>993</v>
      </c>
      <c r="C444" s="465" t="s">
        <v>906</v>
      </c>
      <c r="D444" s="473">
        <v>47.786000000000001</v>
      </c>
      <c r="E444" s="317">
        <v>33.53</v>
      </c>
      <c r="F444" s="317">
        <v>58.68</v>
      </c>
      <c r="G444" s="317">
        <v>51.206000000000003</v>
      </c>
      <c r="H444" s="317">
        <v>76.745699999999999</v>
      </c>
      <c r="I444" s="317">
        <v>47.002556666666671</v>
      </c>
      <c r="J444" s="317">
        <v>30.42</v>
      </c>
      <c r="K444" s="317"/>
      <c r="L444" s="317">
        <v>51.493408888888887</v>
      </c>
      <c r="M444" s="317"/>
      <c r="N444" s="317"/>
      <c r="O444" s="317">
        <v>49.09787851851852</v>
      </c>
      <c r="P444" s="317"/>
      <c r="Q444" s="317"/>
      <c r="R444" s="380">
        <v>49.197948024691357</v>
      </c>
      <c r="S444" s="463"/>
      <c r="T444" s="332"/>
      <c r="U444" s="473">
        <v>245.58946209876544</v>
      </c>
      <c r="V444" s="332"/>
      <c r="W444" s="380"/>
    </row>
    <row r="445" spans="1:23" x14ac:dyDescent="0.25">
      <c r="A445" s="369" t="s">
        <v>990</v>
      </c>
      <c r="B445" s="456" t="s">
        <v>1073</v>
      </c>
      <c r="C445" s="465" t="s">
        <v>906</v>
      </c>
      <c r="D445" s="473">
        <v>47.786000000000001</v>
      </c>
      <c r="E445" s="317">
        <v>33.53</v>
      </c>
      <c r="F445" s="317">
        <v>58.68</v>
      </c>
      <c r="G445" s="317">
        <v>51.206000000000003</v>
      </c>
      <c r="H445" s="317">
        <v>76.745699999999999</v>
      </c>
      <c r="I445" s="317">
        <v>47.002556666666671</v>
      </c>
      <c r="J445" s="317">
        <v>30.42</v>
      </c>
      <c r="K445" s="317"/>
      <c r="L445" s="317">
        <v>51.493408888888887</v>
      </c>
      <c r="M445" s="317"/>
      <c r="N445" s="317"/>
      <c r="O445" s="317">
        <v>49.09787851851852</v>
      </c>
      <c r="P445" s="317"/>
      <c r="Q445" s="317"/>
      <c r="R445" s="380">
        <v>49.197948024691357</v>
      </c>
      <c r="S445" s="463"/>
      <c r="T445" s="332"/>
      <c r="U445" s="473">
        <v>245.58946209876544</v>
      </c>
      <c r="V445" s="332"/>
      <c r="W445" s="380"/>
    </row>
    <row r="446" spans="1:23" x14ac:dyDescent="0.25">
      <c r="A446" s="369" t="s">
        <v>991</v>
      </c>
      <c r="B446" s="456" t="s">
        <v>1041</v>
      </c>
      <c r="C446" s="465" t="s">
        <v>906</v>
      </c>
      <c r="D446" s="474" t="s">
        <v>436</v>
      </c>
      <c r="E446" s="296" t="s">
        <v>436</v>
      </c>
      <c r="F446" s="296" t="s">
        <v>436</v>
      </c>
      <c r="G446" s="296" t="s">
        <v>436</v>
      </c>
      <c r="H446" s="296" t="s">
        <v>436</v>
      </c>
      <c r="I446" s="296" t="s">
        <v>436</v>
      </c>
      <c r="J446" s="296" t="s">
        <v>436</v>
      </c>
      <c r="K446" s="296" t="s">
        <v>436</v>
      </c>
      <c r="L446" s="296" t="s">
        <v>436</v>
      </c>
      <c r="M446" s="296" t="s">
        <v>436</v>
      </c>
      <c r="N446" s="296" t="s">
        <v>436</v>
      </c>
      <c r="O446" s="296" t="s">
        <v>436</v>
      </c>
      <c r="P446" s="296" t="s">
        <v>436</v>
      </c>
      <c r="Q446" s="296" t="s">
        <v>436</v>
      </c>
      <c r="R446" s="266" t="s">
        <v>436</v>
      </c>
      <c r="S446" s="408" t="s">
        <v>436</v>
      </c>
      <c r="T446" s="301" t="s">
        <v>436</v>
      </c>
      <c r="U446" s="474" t="s">
        <v>436</v>
      </c>
      <c r="V446" s="333"/>
      <c r="W446" s="382"/>
    </row>
    <row r="447" spans="1:23" x14ac:dyDescent="0.25">
      <c r="A447" s="369" t="s">
        <v>992</v>
      </c>
      <c r="B447" s="456" t="s">
        <v>988</v>
      </c>
      <c r="C447" s="465" t="s">
        <v>906</v>
      </c>
      <c r="D447" s="474" t="s">
        <v>436</v>
      </c>
      <c r="E447" s="296" t="s">
        <v>436</v>
      </c>
      <c r="F447" s="296" t="s">
        <v>436</v>
      </c>
      <c r="G447" s="296" t="s">
        <v>436</v>
      </c>
      <c r="H447" s="296" t="s">
        <v>436</v>
      </c>
      <c r="I447" s="296" t="s">
        <v>436</v>
      </c>
      <c r="J447" s="296" t="s">
        <v>436</v>
      </c>
      <c r="K447" s="296" t="s">
        <v>436</v>
      </c>
      <c r="L447" s="296" t="s">
        <v>436</v>
      </c>
      <c r="M447" s="296" t="s">
        <v>436</v>
      </c>
      <c r="N447" s="296" t="s">
        <v>436</v>
      </c>
      <c r="O447" s="296" t="s">
        <v>436</v>
      </c>
      <c r="P447" s="296" t="s">
        <v>436</v>
      </c>
      <c r="Q447" s="296" t="s">
        <v>436</v>
      </c>
      <c r="R447" s="266" t="s">
        <v>436</v>
      </c>
      <c r="S447" s="408" t="s">
        <v>436</v>
      </c>
      <c r="T447" s="301" t="s">
        <v>436</v>
      </c>
      <c r="U447" s="474" t="s">
        <v>436</v>
      </c>
      <c r="V447" s="333"/>
      <c r="W447" s="382"/>
    </row>
    <row r="448" spans="1:23" ht="33" customHeight="1" x14ac:dyDescent="0.25">
      <c r="A448" s="369" t="s">
        <v>194</v>
      </c>
      <c r="B448" s="455" t="s">
        <v>994</v>
      </c>
      <c r="C448" s="466" t="s">
        <v>436</v>
      </c>
      <c r="D448" s="474" t="s">
        <v>436</v>
      </c>
      <c r="E448" s="296" t="s">
        <v>436</v>
      </c>
      <c r="F448" s="296" t="s">
        <v>436</v>
      </c>
      <c r="G448" s="296" t="s">
        <v>436</v>
      </c>
      <c r="H448" s="296" t="s">
        <v>436</v>
      </c>
      <c r="I448" s="296" t="s">
        <v>436</v>
      </c>
      <c r="J448" s="296" t="s">
        <v>436</v>
      </c>
      <c r="K448" s="296" t="s">
        <v>436</v>
      </c>
      <c r="L448" s="296" t="s">
        <v>436</v>
      </c>
      <c r="M448" s="296" t="s">
        <v>436</v>
      </c>
      <c r="N448" s="296" t="s">
        <v>436</v>
      </c>
      <c r="O448" s="296" t="s">
        <v>436</v>
      </c>
      <c r="P448" s="296" t="s">
        <v>436</v>
      </c>
      <c r="Q448" s="296" t="s">
        <v>436</v>
      </c>
      <c r="R448" s="266" t="s">
        <v>436</v>
      </c>
      <c r="S448" s="408" t="s">
        <v>436</v>
      </c>
      <c r="T448" s="301" t="s">
        <v>436</v>
      </c>
      <c r="U448" s="474" t="s">
        <v>436</v>
      </c>
      <c r="V448" s="333"/>
      <c r="W448" s="382"/>
    </row>
    <row r="449" spans="1:23" x14ac:dyDescent="0.25">
      <c r="A449" s="369" t="s">
        <v>995</v>
      </c>
      <c r="B449" s="456" t="s">
        <v>1110</v>
      </c>
      <c r="C449" s="465" t="s">
        <v>906</v>
      </c>
      <c r="D449" s="474" t="s">
        <v>436</v>
      </c>
      <c r="E449" s="296" t="s">
        <v>436</v>
      </c>
      <c r="F449" s="296" t="s">
        <v>436</v>
      </c>
      <c r="G449" s="296" t="s">
        <v>436</v>
      </c>
      <c r="H449" s="296" t="s">
        <v>436</v>
      </c>
      <c r="I449" s="296" t="s">
        <v>436</v>
      </c>
      <c r="J449" s="296" t="s">
        <v>436</v>
      </c>
      <c r="K449" s="296" t="s">
        <v>436</v>
      </c>
      <c r="L449" s="296" t="s">
        <v>436</v>
      </c>
      <c r="M449" s="296" t="s">
        <v>436</v>
      </c>
      <c r="N449" s="296" t="s">
        <v>436</v>
      </c>
      <c r="O449" s="296" t="s">
        <v>436</v>
      </c>
      <c r="P449" s="296" t="s">
        <v>436</v>
      </c>
      <c r="Q449" s="296" t="s">
        <v>436</v>
      </c>
      <c r="R449" s="266" t="s">
        <v>436</v>
      </c>
      <c r="S449" s="408" t="s">
        <v>436</v>
      </c>
      <c r="T449" s="301" t="s">
        <v>436</v>
      </c>
      <c r="U449" s="474" t="s">
        <v>436</v>
      </c>
      <c r="V449" s="333"/>
      <c r="W449" s="382"/>
    </row>
    <row r="450" spans="1:23" x14ac:dyDescent="0.25">
      <c r="A450" s="369" t="s">
        <v>996</v>
      </c>
      <c r="B450" s="456" t="s">
        <v>1111</v>
      </c>
      <c r="C450" s="465" t="s">
        <v>906</v>
      </c>
      <c r="D450" s="474" t="s">
        <v>436</v>
      </c>
      <c r="E450" s="296" t="s">
        <v>436</v>
      </c>
      <c r="F450" s="296" t="s">
        <v>436</v>
      </c>
      <c r="G450" s="296" t="s">
        <v>436</v>
      </c>
      <c r="H450" s="296" t="s">
        <v>436</v>
      </c>
      <c r="I450" s="296" t="s">
        <v>436</v>
      </c>
      <c r="J450" s="296" t="s">
        <v>436</v>
      </c>
      <c r="K450" s="296" t="s">
        <v>436</v>
      </c>
      <c r="L450" s="296" t="s">
        <v>436</v>
      </c>
      <c r="M450" s="296" t="s">
        <v>436</v>
      </c>
      <c r="N450" s="296" t="s">
        <v>436</v>
      </c>
      <c r="O450" s="296" t="s">
        <v>436</v>
      </c>
      <c r="P450" s="296" t="s">
        <v>436</v>
      </c>
      <c r="Q450" s="296" t="s">
        <v>436</v>
      </c>
      <c r="R450" s="266" t="s">
        <v>436</v>
      </c>
      <c r="S450" s="408" t="s">
        <v>436</v>
      </c>
      <c r="T450" s="301" t="s">
        <v>436</v>
      </c>
      <c r="U450" s="474" t="s">
        <v>436</v>
      </c>
      <c r="V450" s="333"/>
      <c r="W450" s="382"/>
    </row>
    <row r="451" spans="1:23" ht="16.5" thickBot="1" x14ac:dyDescent="0.3">
      <c r="A451" s="370" t="s">
        <v>997</v>
      </c>
      <c r="B451" s="462" t="s">
        <v>1112</v>
      </c>
      <c r="C451" s="449" t="s">
        <v>906</v>
      </c>
      <c r="D451" s="475" t="s">
        <v>436</v>
      </c>
      <c r="E451" s="298" t="s">
        <v>436</v>
      </c>
      <c r="F451" s="298" t="s">
        <v>436</v>
      </c>
      <c r="G451" s="298" t="s">
        <v>436</v>
      </c>
      <c r="H451" s="298" t="s">
        <v>436</v>
      </c>
      <c r="I451" s="298" t="s">
        <v>436</v>
      </c>
      <c r="J451" s="298" t="s">
        <v>436</v>
      </c>
      <c r="K451" s="298" t="s">
        <v>436</v>
      </c>
      <c r="L451" s="298" t="s">
        <v>436</v>
      </c>
      <c r="M451" s="298" t="s">
        <v>436</v>
      </c>
      <c r="N451" s="298" t="s">
        <v>436</v>
      </c>
      <c r="O451" s="298" t="s">
        <v>436</v>
      </c>
      <c r="P451" s="298" t="s">
        <v>436</v>
      </c>
      <c r="Q451" s="298" t="s">
        <v>436</v>
      </c>
      <c r="R451" s="267" t="s">
        <v>436</v>
      </c>
      <c r="S451" s="551" t="s">
        <v>436</v>
      </c>
      <c r="T451" s="552" t="s">
        <v>436</v>
      </c>
      <c r="U451" s="475" t="s">
        <v>436</v>
      </c>
      <c r="V451" s="334"/>
      <c r="W451" s="385"/>
    </row>
    <row r="454" spans="1:23" x14ac:dyDescent="0.25">
      <c r="A454" s="371" t="s">
        <v>964</v>
      </c>
    </row>
    <row r="455" spans="1:23" x14ac:dyDescent="0.25">
      <c r="A455" s="706" t="s">
        <v>133</v>
      </c>
      <c r="B455" s="706"/>
      <c r="C455" s="706"/>
      <c r="D455" s="706"/>
      <c r="E455" s="706"/>
      <c r="F455" s="706"/>
      <c r="G455" s="706"/>
      <c r="H455" s="706"/>
      <c r="I455" s="706"/>
      <c r="J455" s="706"/>
      <c r="K455" s="706"/>
      <c r="L455" s="706"/>
      <c r="M455" s="706"/>
      <c r="N455" s="706"/>
      <c r="O455" s="706"/>
      <c r="P455" s="706"/>
      <c r="Q455" s="706"/>
      <c r="R455" s="706"/>
      <c r="S455" s="706"/>
      <c r="T455" s="706"/>
      <c r="U455" s="706"/>
      <c r="V455" s="706"/>
    </row>
    <row r="456" spans="1:23" x14ac:dyDescent="0.25">
      <c r="A456" s="706" t="s">
        <v>1078</v>
      </c>
      <c r="B456" s="706"/>
      <c r="C456" s="706"/>
      <c r="D456" s="706"/>
      <c r="E456" s="706"/>
      <c r="F456" s="706"/>
      <c r="G456" s="706"/>
      <c r="H456" s="706"/>
      <c r="I456" s="706"/>
      <c r="J456" s="706"/>
      <c r="K456" s="706"/>
      <c r="L456" s="706"/>
      <c r="M456" s="706"/>
      <c r="N456" s="706"/>
      <c r="O456" s="706"/>
      <c r="P456" s="706"/>
      <c r="Q456" s="706"/>
      <c r="R456" s="706"/>
      <c r="S456" s="706"/>
      <c r="T456" s="706"/>
      <c r="U456" s="706"/>
      <c r="V456" s="706"/>
    </row>
    <row r="457" spans="1:23" x14ac:dyDescent="0.25">
      <c r="A457" s="706" t="s">
        <v>47</v>
      </c>
      <c r="B457" s="706"/>
      <c r="C457" s="706"/>
      <c r="D457" s="706"/>
      <c r="E457" s="706"/>
      <c r="F457" s="706"/>
      <c r="G457" s="706"/>
      <c r="H457" s="706"/>
      <c r="I457" s="706"/>
      <c r="J457" s="706"/>
      <c r="K457" s="706"/>
      <c r="L457" s="706"/>
      <c r="M457" s="706"/>
      <c r="N457" s="706"/>
      <c r="O457" s="706"/>
      <c r="P457" s="706"/>
      <c r="Q457" s="706"/>
      <c r="R457" s="706"/>
      <c r="S457" s="706"/>
      <c r="T457" s="706"/>
      <c r="U457" s="706"/>
      <c r="V457" s="706"/>
    </row>
    <row r="458" spans="1:23" x14ac:dyDescent="0.25">
      <c r="A458" s="363" t="s">
        <v>46</v>
      </c>
    </row>
    <row r="459" spans="1:23" ht="53.25" customHeight="1" x14ac:dyDescent="0.25">
      <c r="A459" s="705" t="s">
        <v>112</v>
      </c>
      <c r="B459" s="705"/>
      <c r="C459" s="705"/>
      <c r="D459" s="705"/>
      <c r="E459" s="705"/>
      <c r="F459" s="705"/>
      <c r="G459" s="705"/>
      <c r="H459" s="705"/>
      <c r="I459" s="705"/>
      <c r="J459" s="705"/>
      <c r="K459" s="705"/>
      <c r="L459" s="705"/>
      <c r="M459" s="705"/>
      <c r="N459" s="705"/>
      <c r="O459" s="705"/>
      <c r="P459" s="705"/>
      <c r="Q459" s="705"/>
      <c r="R459" s="705"/>
      <c r="S459" s="705"/>
      <c r="T459" s="705"/>
      <c r="U459" s="705"/>
      <c r="V459" s="705"/>
    </row>
    <row r="461" spans="1:23" x14ac:dyDescent="0.25">
      <c r="B461" s="268" t="s">
        <v>1140</v>
      </c>
      <c r="I461" s="271" t="s">
        <v>1141</v>
      </c>
    </row>
    <row r="476" spans="2:2" x14ac:dyDescent="0.25">
      <c r="B476" s="268" t="s">
        <v>1142</v>
      </c>
    </row>
  </sheetData>
  <customSheetViews>
    <customSheetView guid="{F2C38B22-7FCE-44F1-B8ED-4DF717AE3216}" scale="70" showPageBreaks="1" fitToPage="1" printArea="1" hiddenColumns="1" view="pageBreakPreview">
      <selection activeCell="J198" sqref="J198"/>
      <rowBreaks count="6" manualBreakCount="6">
        <brk id="88" max="22" man="1"/>
        <brk id="143" max="22" man="1"/>
        <brk id="196" max="22" man="1"/>
        <brk id="301" max="22" man="1"/>
        <brk id="391" max="22" man="1"/>
        <brk id="479" max="16383" man="1"/>
      </rowBreaks>
      <pageMargins left="0.31496062992125984" right="0.31496062992125984" top="0.35433070866141736" bottom="0.35433070866141736" header="0.31496062992125984" footer="0.31496062992125984"/>
      <pageSetup paperSize="8" scale="50" fitToHeight="0" orientation="landscape" r:id="rId1"/>
    </customSheetView>
    <customSheetView guid="{03A69330-1DDB-4DC7-AAC1-BA7CE85DAE66}" scale="70" showPageBreaks="1" fitToPage="1" printArea="1" view="pageBreakPreview" topLeftCell="D365">
      <selection activeCell="I378" sqref="I378"/>
      <rowBreaks count="4" manualBreakCount="4">
        <brk id="120" max="20" man="1"/>
        <brk id="242" max="20" man="1"/>
        <brk id="360" max="20" man="1"/>
        <brk id="479" max="16383" man="1"/>
      </rowBreaks>
      <pageMargins left="0.31496062992125984" right="0.31496062992125984" top="0.35433070866141736" bottom="0.35433070866141736" header="0.31496062992125984" footer="0.31496062992125984"/>
      <pageSetup paperSize="8" scale="51" fitToHeight="0" orientation="landscape" r:id="rId2"/>
    </customSheetView>
    <customSheetView guid="{9F3911BC-3713-4398-AB06-DCDE4D55475F}" scale="70" fitToPage="1" hiddenColumns="1">
      <selection activeCell="A18" sqref="A18:V18"/>
      <rowBreaks count="4" manualBreakCount="4">
        <brk id="120" max="13" man="1"/>
        <brk id="242" max="13" man="1"/>
        <brk id="360" max="13" man="1"/>
        <brk id="479" max="16383" man="1"/>
      </rowBreaks>
      <pageMargins left="0.31496062992125984" right="0.31496062992125984" top="0.35433070866141736" bottom="0.35433070866141736" header="0.31496062992125984" footer="0.31496062992125984"/>
      <pageSetup paperSize="8" scale="29" fitToHeight="0" orientation="portrait" r:id="rId3"/>
    </customSheetView>
    <customSheetView guid="{3D9D7480-27FA-4254-B33E-217B8A2B23FC}" scale="70" showPageBreaks="1" fitToPage="1" printArea="1" hiddenColumns="1" view="pageBreakPreview" topLeftCell="B67">
      <pane ySplit="22.266666666666666" topLeftCell="A228" activePane="bottomLeft"/>
      <selection pane="bottomLeft" activeCell="J250" sqref="J250"/>
      <rowBreaks count="8" manualBreakCount="8">
        <brk id="50" max="20" man="1"/>
        <brk id="109" max="20" man="1"/>
        <brk id="161" max="20" man="1"/>
        <brk id="215" max="20" man="1"/>
        <brk id="273" max="20" man="1"/>
        <brk id="326" max="20" man="1"/>
        <brk id="376" max="20" man="1"/>
        <brk id="422" max="20" man="1"/>
      </rowBreaks>
      <pageMargins left="0.31496062992125984" right="0.31496062992125984" top="0.35433070866141736" bottom="0.35433070866141736" header="0.31496062992125984" footer="0.31496062992125984"/>
      <pageSetup paperSize="8" scale="47" fitToHeight="0" orientation="landscape" r:id="rId4"/>
    </customSheetView>
  </customSheetViews>
  <mergeCells count="35">
    <mergeCell ref="A459:V459"/>
    <mergeCell ref="G19:H19"/>
    <mergeCell ref="A457:V457"/>
    <mergeCell ref="A455:V455"/>
    <mergeCell ref="A456:V456"/>
    <mergeCell ref="A373:B373"/>
    <mergeCell ref="U370:W370"/>
    <mergeCell ref="I370:K370"/>
    <mergeCell ref="O19:Q19"/>
    <mergeCell ref="O370:Q370"/>
    <mergeCell ref="A166:W166"/>
    <mergeCell ref="A318:W318"/>
    <mergeCell ref="A368:W369"/>
    <mergeCell ref="L19:N19"/>
    <mergeCell ref="L370:N370"/>
    <mergeCell ref="R370:T370"/>
    <mergeCell ref="A370:A371"/>
    <mergeCell ref="B370:B371"/>
    <mergeCell ref="C19:C20"/>
    <mergeCell ref="C370:C371"/>
    <mergeCell ref="A19:A20"/>
    <mergeCell ref="A22:W22"/>
    <mergeCell ref="B19:B20"/>
    <mergeCell ref="G370:H370"/>
    <mergeCell ref="I19:K19"/>
    <mergeCell ref="A12:V12"/>
    <mergeCell ref="A14:V14"/>
    <mergeCell ref="A15:V15"/>
    <mergeCell ref="R19:T19"/>
    <mergeCell ref="A6:V7"/>
    <mergeCell ref="U19:W19"/>
    <mergeCell ref="A18:V18"/>
    <mergeCell ref="A9:V9"/>
    <mergeCell ref="B10:V10"/>
    <mergeCell ref="B11:V11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50" fitToHeight="0" orientation="landscape" r:id="rId5"/>
  <rowBreaks count="6" manualBreakCount="6">
    <brk id="88" max="22" man="1"/>
    <brk id="143" max="22" man="1"/>
    <brk id="196" max="22" man="1"/>
    <brk id="301" max="22" man="1"/>
    <brk id="391" max="22" man="1"/>
    <brk id="4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2" ySplit="1" topLeftCell="D55" activePane="bottomRight" state="frozen"/>
      <selection pane="topRight" activeCell="C1" sqref="C1"/>
      <selection pane="bottomLeft" activeCell="A2" sqref="A2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330</v>
      </c>
      <c r="E1" s="64" t="s">
        <v>342</v>
      </c>
      <c r="F1" s="64" t="s">
        <v>343</v>
      </c>
      <c r="G1" s="64" t="s">
        <v>335</v>
      </c>
      <c r="H1" s="64" t="s">
        <v>336</v>
      </c>
      <c r="I1" s="64" t="s">
        <v>337</v>
      </c>
      <c r="J1" s="64" t="s">
        <v>338</v>
      </c>
      <c r="K1" s="64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167</v>
      </c>
      <c r="B5" s="7" t="s">
        <v>227</v>
      </c>
      <c r="C5" s="8" t="s">
        <v>224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185</v>
      </c>
      <c r="B6" s="7" t="s">
        <v>228</v>
      </c>
      <c r="C6" s="8" t="s">
        <v>224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220</v>
      </c>
      <c r="B7" s="7" t="s">
        <v>229</v>
      </c>
      <c r="C7" s="8" t="s">
        <v>224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221</v>
      </c>
      <c r="B8" s="7" t="s">
        <v>230</v>
      </c>
      <c r="C8" s="8" t="s">
        <v>224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231</v>
      </c>
      <c r="B9" s="7" t="s">
        <v>232</v>
      </c>
      <c r="C9" s="8" t="s">
        <v>224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233</v>
      </c>
      <c r="B10" s="7" t="s">
        <v>234</v>
      </c>
      <c r="C10" s="8" t="s">
        <v>224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235</v>
      </c>
      <c r="B11" s="7" t="s">
        <v>236</v>
      </c>
      <c r="C11" s="8" t="s">
        <v>224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237</v>
      </c>
      <c r="B12" s="7" t="s">
        <v>238</v>
      </c>
      <c r="C12" s="8" t="s">
        <v>224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239</v>
      </c>
      <c r="B13" s="37" t="s">
        <v>240</v>
      </c>
      <c r="C13" s="38" t="s">
        <v>224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241</v>
      </c>
      <c r="B14" s="7" t="s">
        <v>242</v>
      </c>
      <c r="C14" s="8" t="s">
        <v>224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243</v>
      </c>
      <c r="B15" s="7" t="s">
        <v>244</v>
      </c>
      <c r="C15" s="8" t="s">
        <v>224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247</v>
      </c>
      <c r="B17" s="5" t="s">
        <v>248</v>
      </c>
      <c r="C17" s="6" t="s">
        <v>224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249</v>
      </c>
      <c r="B18" s="33" t="s">
        <v>250</v>
      </c>
      <c r="C18" s="34" t="s">
        <v>224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251</v>
      </c>
      <c r="B19" s="33" t="s">
        <v>252</v>
      </c>
      <c r="C19" s="34" t="s">
        <v>224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257</v>
      </c>
      <c r="B22" s="2" t="s">
        <v>258</v>
      </c>
      <c r="C22" s="11" t="s">
        <v>224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169</v>
      </c>
      <c r="B23" s="5" t="s">
        <v>156</v>
      </c>
      <c r="C23" s="6" t="s">
        <v>224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170</v>
      </c>
      <c r="B24" s="5" t="s">
        <v>226</v>
      </c>
      <c r="C24" s="6" t="s">
        <v>224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176</v>
      </c>
      <c r="B25" s="7" t="s">
        <v>259</v>
      </c>
      <c r="C25" s="8" t="s">
        <v>224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186</v>
      </c>
      <c r="B26" s="7" t="s">
        <v>228</v>
      </c>
      <c r="C26" s="8" t="s">
        <v>224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260</v>
      </c>
      <c r="B27" s="7" t="s">
        <v>229</v>
      </c>
      <c r="C27" s="8" t="s">
        <v>224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187</v>
      </c>
      <c r="B28" s="7" t="s">
        <v>261</v>
      </c>
      <c r="C28" s="8" t="s">
        <v>224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262</v>
      </c>
      <c r="B29" s="7" t="s">
        <v>242</v>
      </c>
      <c r="C29" s="8" t="s">
        <v>224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188</v>
      </c>
      <c r="B30" s="7" t="s">
        <v>230</v>
      </c>
      <c r="C30" s="8" t="s">
        <v>224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189</v>
      </c>
      <c r="B31" s="7" t="s">
        <v>263</v>
      </c>
      <c r="C31" s="8" t="s">
        <v>224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190</v>
      </c>
      <c r="B32" s="7" t="s">
        <v>264</v>
      </c>
      <c r="C32" s="8" t="s">
        <v>224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191</v>
      </c>
      <c r="B33" s="41" t="s">
        <v>265</v>
      </c>
      <c r="C33" s="42" t="s">
        <v>224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266</v>
      </c>
      <c r="B34" s="7" t="s">
        <v>267</v>
      </c>
      <c r="C34" s="8" t="s">
        <v>224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268</v>
      </c>
      <c r="B35" s="7" t="s">
        <v>269</v>
      </c>
      <c r="C35" s="8" t="s">
        <v>224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270</v>
      </c>
      <c r="B36" s="13" t="s">
        <v>236</v>
      </c>
      <c r="C36" s="8" t="s">
        <v>224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271</v>
      </c>
      <c r="B37" s="7" t="s">
        <v>272</v>
      </c>
      <c r="C37" s="8" t="s">
        <v>224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273</v>
      </c>
      <c r="B38" s="14" t="s">
        <v>248</v>
      </c>
      <c r="C38" s="8" t="s">
        <v>224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274</v>
      </c>
      <c r="B39" s="44" t="s">
        <v>275</v>
      </c>
      <c r="C39" s="45" t="s">
        <v>224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276</v>
      </c>
      <c r="B40" s="15" t="s">
        <v>277</v>
      </c>
      <c r="C40" s="16" t="s">
        <v>224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278</v>
      </c>
      <c r="B41" s="15" t="s">
        <v>279</v>
      </c>
      <c r="C41" s="16" t="s">
        <v>224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280</v>
      </c>
      <c r="B42" s="48" t="s">
        <v>281</v>
      </c>
      <c r="C42" s="49" t="s">
        <v>224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282</v>
      </c>
      <c r="B43" s="15" t="s">
        <v>283</v>
      </c>
      <c r="C43" s="16" t="s">
        <v>224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284</v>
      </c>
      <c r="B44" s="15" t="s">
        <v>285</v>
      </c>
      <c r="C44" s="8" t="s">
        <v>224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286</v>
      </c>
      <c r="B45" s="15" t="s">
        <v>287</v>
      </c>
      <c r="C45" s="6" t="s">
        <v>224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288</v>
      </c>
      <c r="B46" s="15" t="s">
        <v>289</v>
      </c>
      <c r="C46" s="6" t="s">
        <v>224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290</v>
      </c>
      <c r="B47" s="15" t="s">
        <v>291</v>
      </c>
      <c r="C47" s="16" t="s">
        <v>224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292</v>
      </c>
      <c r="B48" s="18" t="s">
        <v>293</v>
      </c>
      <c r="C48" s="6" t="s">
        <v>224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294</v>
      </c>
      <c r="B49" s="18" t="s">
        <v>295</v>
      </c>
      <c r="C49" s="6" t="s">
        <v>224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296</v>
      </c>
      <c r="B50" s="18" t="s">
        <v>297</v>
      </c>
      <c r="C50" s="6" t="s">
        <v>224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298</v>
      </c>
      <c r="B51" s="18" t="s">
        <v>299</v>
      </c>
      <c r="C51" s="6" t="s">
        <v>224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300</v>
      </c>
      <c r="B52" s="18" t="s">
        <v>301</v>
      </c>
      <c r="C52" s="6" t="s">
        <v>224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302</v>
      </c>
      <c r="B53" s="18" t="s">
        <v>303</v>
      </c>
      <c r="C53" s="6" t="s">
        <v>224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304</v>
      </c>
      <c r="B54" s="18" t="s">
        <v>305</v>
      </c>
      <c r="C54" s="6" t="s">
        <v>224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306</v>
      </c>
      <c r="B55" s="19" t="s">
        <v>307</v>
      </c>
      <c r="C55" s="8" t="s">
        <v>224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308</v>
      </c>
      <c r="B56" s="18" t="s">
        <v>309</v>
      </c>
      <c r="C56" s="6" t="s">
        <v>224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310</v>
      </c>
      <c r="B57" s="18" t="s">
        <v>311</v>
      </c>
      <c r="C57" s="6" t="s">
        <v>224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312</v>
      </c>
      <c r="B58" s="18" t="s">
        <v>313</v>
      </c>
      <c r="C58" s="6" t="s">
        <v>224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314</v>
      </c>
      <c r="B59" s="18" t="s">
        <v>315</v>
      </c>
      <c r="C59" s="6" t="s">
        <v>224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316</v>
      </c>
      <c r="B60" s="18" t="s">
        <v>317</v>
      </c>
      <c r="C60" s="6" t="s">
        <v>224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318</v>
      </c>
      <c r="B61" s="18" t="s">
        <v>319</v>
      </c>
      <c r="C61" s="6" t="s">
        <v>224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320</v>
      </c>
      <c r="B62" s="18" t="s">
        <v>321</v>
      </c>
      <c r="C62" s="6" t="s">
        <v>224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322</v>
      </c>
      <c r="B63" s="18" t="s">
        <v>323</v>
      </c>
      <c r="C63" s="6" t="s">
        <v>224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324</v>
      </c>
      <c r="B64" s="18" t="s">
        <v>325</v>
      </c>
      <c r="C64" s="6" t="s">
        <v>224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326</v>
      </c>
      <c r="B65" s="20" t="s">
        <v>327</v>
      </c>
      <c r="C65" s="21" t="s">
        <v>224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328</v>
      </c>
      <c r="B66" s="22" t="s">
        <v>329</v>
      </c>
      <c r="C66" s="11" t="s">
        <v>224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331</v>
      </c>
      <c r="D68" s="31" t="e">
        <f>D18+D19+(D$2-D$13-D$18-D$19)*ФЭМ!#REF!/ФЭМ!#REF!</f>
        <v>#REF!</v>
      </c>
      <c r="E68" s="31" t="e">
        <f>E18+E19+(E$2-E$13-E$18-E$19-E$4)*ФЭМ!#REF!/ФЭМ!F$23</f>
        <v>#REF!</v>
      </c>
      <c r="F68" s="31" t="e">
        <f>F18+F19+(F$2-F$13-F$18-F$19-F$4-F5-F6)*ФЭМ!#REF!/ФЭМ!H$23</f>
        <v>#REF!</v>
      </c>
      <c r="G68" s="31" t="e">
        <f>G18+G19+(G$2-G$13-G$18-G$19-G$4-G5-G6)*ФЭМ!#REF!/ФЭМ!#REF!</f>
        <v>#REF!</v>
      </c>
      <c r="H68" s="31" t="e">
        <f>H18+H19+(H$2-H$13-H$18-H$19-H$4-H5-H6)*ФЭМ!#REF!/ФЭМ!J$23</f>
        <v>#REF!</v>
      </c>
      <c r="I68" s="31" t="e">
        <f>I18+I19+(I$2-I$13-I$18-I$19-I$4-I5-I6)*ФЭМ!#REF!/ФЭМ!#REF!</f>
        <v>#REF!</v>
      </c>
      <c r="J68" s="31" t="e">
        <f>J18+J19+(J$2-J$13-J$18-J$19-J$4-J5-J6)*ФЭМ!#REF!/ФЭМ!M$23</f>
        <v>#REF!</v>
      </c>
      <c r="K68" s="31" t="e">
        <f>K18+K19+(K$2-K$13-K$18-K$19-K$4-K5-K6)*ФЭМ!#REF!/ФЭМ!#REF!</f>
        <v>#REF!</v>
      </c>
    </row>
    <row r="69" spans="1:11" x14ac:dyDescent="0.25">
      <c r="B69" s="30" t="s">
        <v>332</v>
      </c>
      <c r="D69" s="31" t="e">
        <f>D13+(D$2-D$13-D$18-D$19)*ФЭМ!#REF!/ФЭМ!#REF!</f>
        <v>#REF!</v>
      </c>
      <c r="E69" s="31" t="e">
        <f>E13+E4+(E$2-E$13-E$18-E$19-E$4)*ФЭМ!#REF!/ФЭМ!F$23</f>
        <v>#REF!</v>
      </c>
      <c r="F69" s="31" t="e">
        <f>F13+F4+F5+F6+(F$2-F$13-F$18-F$19-F$4-F5-F6)*ФЭМ!#REF!/ФЭМ!H$23</f>
        <v>#REF!</v>
      </c>
      <c r="G69" s="31" t="e">
        <f>G13+G4+G5+G6+(G$2-G$13-G$18-G$19-G$4-G5-G6)*ФЭМ!#REF!/ФЭМ!#REF!</f>
        <v>#REF!</v>
      </c>
      <c r="H69" s="31" t="e">
        <f>H13+H4+H5+H6+(H$2-H$13-H$18-H$19-H$4-H5-H6)*ФЭМ!#REF!/ФЭМ!J$23</f>
        <v>#REF!</v>
      </c>
      <c r="I69" s="31" t="e">
        <f>I13+I4+I5+I6+(I$2-I$13-I$18-I$19-I$4-I5-I6)*ФЭМ!#REF!/ФЭМ!#REF!</f>
        <v>#REF!</v>
      </c>
      <c r="J69" s="31" t="e">
        <f>J13+J4+J5+J6+(J$2-J$13-J$18-J$19-J$4-J5-J6)*ФЭМ!#REF!/ФЭМ!M$23</f>
        <v>#REF!</v>
      </c>
      <c r="K69" s="31" t="e">
        <f>K13+K4+K5+K6+(K$2-K$13-K$18-K$19-K$4-K5-K6)*ФЭМ!#REF!/ФЭМ!#REF!</f>
        <v>#REF!</v>
      </c>
    </row>
    <row r="70" spans="1:11" x14ac:dyDescent="0.25">
      <c r="B70" s="30" t="s">
        <v>333</v>
      </c>
      <c r="D70" s="31" t="e">
        <f>D33+D39+(D$22-D$33-D$39-D$42)*ФЭМ!#REF!/ФЭМ!#REF!</f>
        <v>#REF!</v>
      </c>
      <c r="E70" s="31" t="e">
        <f>E33+E39+(E$22-E$33-E$39-E$42)*ФЭМ!#REF!/ФЭМ!F$23</f>
        <v>#REF!</v>
      </c>
      <c r="F70" s="31" t="e">
        <f>F33+F39+(F$22-F$33-F$39-F$42)*ФЭМ!#REF!/ФЭМ!H$23</f>
        <v>#REF!</v>
      </c>
      <c r="G70" s="31" t="e">
        <f>G33+G39+(G$22-G$33-G$39-G$42)*ФЭМ!#REF!/ФЭМ!#REF!</f>
        <v>#REF!</v>
      </c>
      <c r="H70" s="31" t="e">
        <f>H33+H39+(H$22-H$33-H$39-H$42)*ФЭМ!#REF!/ФЭМ!J$23</f>
        <v>#REF!</v>
      </c>
      <c r="I70" s="31" t="e">
        <f>I33+I39+(I$22-I$33-I$39-I$42)*ФЭМ!#REF!/ФЭМ!#REF!</f>
        <v>#REF!</v>
      </c>
      <c r="J70" s="31" t="e">
        <f>J33+J39+(J$22-J$33-J$39-J$42)*ФЭМ!#REF!/ФЭМ!M$23</f>
        <v>#REF!</v>
      </c>
      <c r="K70" s="31" t="e">
        <f>K33+K39+(K$22-K$33-K$39-K$42)*ФЭМ!#REF!/ФЭМ!#REF!</f>
        <v>#REF!</v>
      </c>
    </row>
    <row r="71" spans="1:11" x14ac:dyDescent="0.25">
      <c r="B71" s="30" t="s">
        <v>334</v>
      </c>
      <c r="D71" s="31" t="e">
        <f>D42+(D$22-D$33-D$39-D$42)*ФЭМ!#REF!/ФЭМ!#REF!</f>
        <v>#REF!</v>
      </c>
      <c r="E71" s="31" t="e">
        <f>E42+(E$22-E$33-E$39-E$42)*ФЭМ!#REF!/ФЭМ!F$23</f>
        <v>#REF!</v>
      </c>
      <c r="F71" s="31" t="e">
        <f>F42+(F$22-F$33-F$39-F$42)*ФЭМ!#REF!/ФЭМ!H$23</f>
        <v>#REF!</v>
      </c>
      <c r="G71" s="31" t="e">
        <f>G42+(G$22-G$33-G$39-G$42)*ФЭМ!#REF!/ФЭМ!#REF!</f>
        <v>#REF!</v>
      </c>
      <c r="H71" s="31" t="e">
        <f>H42+(H$22-H$33-H$39-H$42)*ФЭМ!#REF!/ФЭМ!J$23</f>
        <v>#REF!</v>
      </c>
      <c r="I71" s="31" t="e">
        <f>I42+(I$22-I$33-I$39-I$42)*ФЭМ!#REF!/ФЭМ!#REF!</f>
        <v>#REF!</v>
      </c>
      <c r="J71" s="31" t="e">
        <f>J42+(J$22-J$33-J$39-J$42)*ФЭМ!#REF!/ФЭМ!M$23</f>
        <v>#REF!</v>
      </c>
      <c r="K71" s="31" t="e">
        <f>K42+(K$22-K$33-K$39-K$42)*ФЭМ!#REF!/ФЭМ!#REF!</f>
        <v>#REF!</v>
      </c>
    </row>
    <row r="73" spans="1:11" x14ac:dyDescent="0.25">
      <c r="B73" s="30" t="s">
        <v>331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332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333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334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customSheetViews>
    <customSheetView guid="{F2C38B22-7FCE-44F1-B8ED-4DF717AE3216}" scale="90" state="hidden">
      <pane xSplit="2" ySplit="1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03A69330-1DDB-4DC7-AAC1-BA7CE85DAE66}" scale="90" state="hidden">
      <pane xSplit="2" ySplit="1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  <customSheetView guid="{9F3911BC-3713-4398-AB06-DCDE4D55475F}" scale="90" state="hidden">
      <pane xSplit="2" ySplit="1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3"/>
    </customSheetView>
    <customSheetView guid="{3D9D7480-27FA-4254-B33E-217B8A2B23FC}" scale="90" showPageBreaks="1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4"/>
    </customSheetView>
  </customSheetViews>
  <phoneticPr fontId="0" type="noConversion"/>
  <pageMargins left="0.7" right="0.7" top="0.75" bottom="0.75" header="0.3" footer="0.3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636</v>
      </c>
      <c r="B6" s="251" t="s">
        <v>637</v>
      </c>
      <c r="C6" s="251" t="s">
        <v>638</v>
      </c>
      <c r="D6" s="251" t="s">
        <v>639</v>
      </c>
      <c r="E6" s="251" t="s">
        <v>640</v>
      </c>
      <c r="F6" s="251" t="s">
        <v>641</v>
      </c>
      <c r="G6" s="252" t="s">
        <v>642</v>
      </c>
    </row>
    <row r="7" spans="1:7" ht="16.5" thickBot="1" x14ac:dyDescent="0.3">
      <c r="A7" s="253" t="s">
        <v>643</v>
      </c>
      <c r="B7" s="253" t="s">
        <v>644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645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392</v>
      </c>
      <c r="B9" s="256" t="s">
        <v>646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621</v>
      </c>
      <c r="B10" s="256" t="s">
        <v>350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622</v>
      </c>
      <c r="B11" s="256" t="s">
        <v>352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623</v>
      </c>
      <c r="B12" s="256" t="s">
        <v>647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624</v>
      </c>
      <c r="B13" s="256" t="s">
        <v>648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649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650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394</v>
      </c>
      <c r="B16" s="256" t="s">
        <v>651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625</v>
      </c>
      <c r="B17" s="256" t="s">
        <v>474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626</v>
      </c>
      <c r="B18" s="260" t="s">
        <v>652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653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654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627</v>
      </c>
      <c r="B21" s="256" t="s">
        <v>655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656</v>
      </c>
      <c r="B22" s="256" t="s">
        <v>367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400</v>
      </c>
      <c r="B23" s="256" t="s">
        <v>368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628</v>
      </c>
      <c r="B24" s="256" t="s">
        <v>657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220</v>
      </c>
      <c r="B25" s="256" t="s">
        <v>369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492</v>
      </c>
      <c r="B26" s="256" t="s">
        <v>658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659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660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661</v>
      </c>
      <c r="B29" s="256" t="s">
        <v>662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629</v>
      </c>
      <c r="B30" s="256" t="s">
        <v>370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663</v>
      </c>
      <c r="B31" s="256" t="s">
        <v>664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421</v>
      </c>
      <c r="B32" s="256" t="s">
        <v>372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630</v>
      </c>
      <c r="B33" s="256" t="s">
        <v>373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631</v>
      </c>
      <c r="B34" s="256" t="s">
        <v>374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632</v>
      </c>
      <c r="B35" s="256" t="s">
        <v>375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376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377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378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379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633</v>
      </c>
      <c r="B40" s="256" t="s">
        <v>380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634</v>
      </c>
      <c r="B41" s="256" t="s">
        <v>381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635</v>
      </c>
      <c r="B42" s="256" t="s">
        <v>382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665</v>
      </c>
      <c r="B43" s="256" t="s">
        <v>666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667</v>
      </c>
      <c r="B44" s="256" t="s">
        <v>668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customSheetViews>
    <customSheetView guid="{F2C38B22-7FCE-44F1-B8ED-4DF717AE3216}" state="hidden">
      <selection activeCell="O20" sqref="O20"/>
      <pageMargins left="0.7" right="0.7" top="0.75" bottom="0.75" header="0.3" footer="0.3"/>
    </customSheetView>
    <customSheetView guid="{03A69330-1DDB-4DC7-AAC1-BA7CE85DAE66}" state="hidden">
      <selection activeCell="O20" sqref="O20"/>
      <pageMargins left="0.7" right="0.7" top="0.75" bottom="0.75" header="0.3" footer="0.3"/>
    </customSheetView>
    <customSheetView guid="{9F3911BC-3713-4398-AB06-DCDE4D55475F}" state="hidden">
      <selection activeCell="O20" sqref="O20"/>
      <pageMargins left="0.7" right="0.7" top="0.75" bottom="0.75" header="0.3" footer="0.3"/>
    </customSheetView>
    <customSheetView guid="{3D9D7480-27FA-4254-B33E-217B8A2B23FC}" showPageBreaks="1" state="hidden">
      <selection activeCell="O20" sqref="O20"/>
      <pageMargins left="0.7" right="0.7" top="0.75" bottom="0.75" header="0.3" footer="0.3"/>
      <pageSetup paperSize="9" orientation="portrait" r:id="rId1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Менская</dc:creator>
  <cp:lastModifiedBy>Вероника В. Кащеева</cp:lastModifiedBy>
  <cp:lastPrinted>2023-08-21T10:47:43Z</cp:lastPrinted>
  <dcterms:created xsi:type="dcterms:W3CDTF">2015-09-16T07:43:55Z</dcterms:created>
  <dcterms:modified xsi:type="dcterms:W3CDTF">2023-08-21T11:03:16Z</dcterms:modified>
</cp:coreProperties>
</file>