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12001" localSheetId="0">Лист1!#REF!</definedName>
    <definedName name="sub_12002" localSheetId="0">Лист1!#REF!</definedName>
    <definedName name="sub_13001" localSheetId="0">Лист1!#REF!</definedName>
    <definedName name="sub_14001" localSheetId="0">Лист1!$A$9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93670152" localSheetId="0">Лист1!#REF!</definedName>
  </definedNames>
  <calcPr calcId="144525"/>
</workbook>
</file>

<file path=xl/calcChain.xml><?xml version="1.0" encoding="utf-8"?>
<calcChain xmlns="http://schemas.openxmlformats.org/spreadsheetml/2006/main">
  <c r="M107" i="1" l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86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45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16" i="1"/>
  <c r="S15" i="1" l="1"/>
  <c r="R15" i="1"/>
  <c r="Q15" i="1"/>
  <c r="P15" i="1"/>
  <c r="S14" i="1"/>
  <c r="R14" i="1"/>
  <c r="Q14" i="1"/>
  <c r="Q13" i="1" s="1"/>
  <c r="P14" i="1"/>
  <c r="P13" i="1" s="1"/>
  <c r="M15" i="1"/>
  <c r="M14" i="1" s="1"/>
  <c r="K15" i="1"/>
  <c r="K14" i="1" s="1"/>
  <c r="J15" i="1"/>
  <c r="J14" i="1" s="1"/>
  <c r="I15" i="1"/>
  <c r="I14" i="1" s="1"/>
  <c r="H15" i="1"/>
  <c r="H14" i="1" s="1"/>
  <c r="G15" i="1"/>
  <c r="G14" i="1" s="1"/>
  <c r="F15" i="1"/>
  <c r="F14" i="1" s="1"/>
  <c r="D15" i="1"/>
  <c r="D14" i="1" s="1"/>
  <c r="S44" i="1"/>
  <c r="R44" i="1"/>
  <c r="M44" i="1"/>
  <c r="K44" i="1"/>
  <c r="J44" i="1"/>
  <c r="I44" i="1"/>
  <c r="H44" i="1"/>
  <c r="G44" i="1"/>
  <c r="F44" i="1"/>
  <c r="D44" i="1"/>
  <c r="D43" i="1" s="1"/>
  <c r="S85" i="1"/>
  <c r="R85" i="1"/>
  <c r="M85" i="1"/>
  <c r="M43" i="1" s="1"/>
  <c r="K85" i="1"/>
  <c r="K43" i="1" s="1"/>
  <c r="J85" i="1"/>
  <c r="I85" i="1"/>
  <c r="H85" i="1"/>
  <c r="H43" i="1" s="1"/>
  <c r="G85" i="1"/>
  <c r="G43" i="1" s="1"/>
  <c r="F85" i="1"/>
  <c r="D85" i="1"/>
  <c r="J43" i="1" l="1"/>
  <c r="G13" i="1"/>
  <c r="H13" i="1"/>
  <c r="J13" i="1"/>
  <c r="S43" i="1"/>
  <c r="S13" i="1" s="1"/>
  <c r="R43" i="1"/>
  <c r="R13" i="1" s="1"/>
  <c r="M13" i="1"/>
  <c r="K13" i="1"/>
  <c r="I43" i="1"/>
  <c r="I13" i="1" s="1"/>
  <c r="F43" i="1"/>
  <c r="F13" i="1"/>
  <c r="D13" i="1"/>
</calcChain>
</file>

<file path=xl/sharedStrings.xml><?xml version="1.0" encoding="utf-8"?>
<sst xmlns="http://schemas.openxmlformats.org/spreadsheetml/2006/main" count="740" uniqueCount="314">
  <si>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</si>
  <si>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</si>
  <si>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</si>
  <si>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</si>
  <si>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</si>
  <si>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Приложение N 14</t>
  </si>
  <si>
    <t xml:space="preserve">Форма 14. Краткое описание инвестиционной программы. Обоснование необходимости реализации инвестиционных проектов
</t>
  </si>
  <si>
    <t>Оценка полной стоимости инвестиционного проекта в прогнозных ценах соответствующих лет, млн рублей (с НДС)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</si>
  <si>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</si>
  <si>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</si>
  <si>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</si>
  <si>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</si>
  <si>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</si>
  <si>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</si>
  <si>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</si>
  <si>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</si>
  <si>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</si>
  <si>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</si>
  <si>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</si>
  <si>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</si>
  <si>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</si>
  <si>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</si>
  <si>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</si>
  <si>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</si>
  <si>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</t>
  </si>
  <si>
    <t>16.2</t>
  </si>
  <si>
    <t>16.3</t>
  </si>
  <si>
    <t>16.4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</si>
  <si>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</si>
  <si>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</si>
  <si>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</si>
  <si>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</si>
  <si>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</si>
  <si>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</si>
  <si>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</si>
  <si>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</si>
  <si>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</si>
  <si>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</si>
  <si>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</si>
  <si>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</si>
  <si>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</si>
  <si>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</si>
  <si>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</si>
  <si>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</si>
  <si>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</si>
  <si>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</si>
  <si>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</si>
  <si>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</si>
  <si>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</si>
  <si>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</si>
  <si>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</si>
  <si>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</si>
  <si>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</si>
  <si>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G_ТП0020</t>
  </si>
  <si>
    <t>G_ТП0021</t>
  </si>
  <si>
    <t>G_ТП0022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</si>
  <si>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</si>
  <si>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</si>
  <si>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</si>
  <si>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</si>
  <si>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</si>
  <si>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</si>
  <si>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</si>
  <si>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</si>
  <si>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</si>
  <si>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</si>
  <si>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</si>
  <si>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</si>
  <si>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</si>
  <si>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</si>
  <si>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</si>
  <si>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</si>
  <si>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</si>
  <si>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</si>
  <si>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</si>
  <si>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</si>
  <si>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</si>
  <si>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</si>
  <si>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</si>
  <si>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</si>
  <si>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</si>
  <si>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</si>
  <si>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</si>
  <si>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</si>
  <si>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</si>
  <si>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</si>
  <si>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</si>
  <si>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</si>
  <si>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</si>
  <si>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</si>
  <si>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</si>
  <si>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</si>
  <si>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</si>
  <si>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</si>
  <si>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</si>
  <si>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</si>
  <si>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</si>
  <si>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</si>
  <si>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</si>
  <si>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</si>
  <si>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</si>
  <si>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</si>
  <si>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</si>
  <si>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</si>
  <si>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</si>
  <si>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</si>
  <si>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</si>
  <si>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</si>
  <si>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</si>
  <si>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</si>
  <si>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</si>
  <si>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</si>
  <si>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</si>
  <si>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</si>
  <si>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</si>
  <si>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</si>
  <si>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</si>
  <si>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</si>
  <si>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</si>
  <si>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</si>
  <si>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</si>
  <si>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</si>
  <si>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</si>
  <si>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</si>
  <si>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</si>
  <si>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</si>
  <si>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</si>
  <si>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</si>
  <si>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Год раскрытия информации: 2016 год</t>
  </si>
  <si>
    <t>нд</t>
  </si>
  <si>
    <t>Длина линии, км</t>
  </si>
  <si>
    <t>Мощность, МВ х А</t>
  </si>
  <si>
    <t>Замещение/обновление электрической сети</t>
  </si>
  <si>
    <t>Инвестиционная программа АО "Облкоммунэнерго"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</si>
  <si>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</si>
  <si>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</si>
  <si>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</si>
  <si>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</si>
  <si>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</si>
  <si>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</si>
  <si>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</si>
  <si>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</si>
  <si>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</si>
  <si>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</si>
  <si>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</si>
  <si>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</si>
  <si>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</si>
  <si>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</si>
  <si>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</si>
  <si>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</si>
  <si>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1.2.1.1.9</t>
  </si>
  <si>
    <t>Замена ТП-11 на ГКТП-630кВА ПС Дзержинская 110/10/6 "Балаковские ГЭС"</t>
  </si>
  <si>
    <t>1.2.1.1.10</t>
  </si>
  <si>
    <t>Замена ТП-4 на ГКТП-630кВА ПС Дзержинская 110/10/6  "Балаковские ГЭС"</t>
  </si>
  <si>
    <t>1.2.1.1.11</t>
  </si>
  <si>
    <t>Замена ТП-161 на  ГКТПНп - 400кВА-6/0,4кВ "Вольские ГЭС"</t>
  </si>
  <si>
    <t>1.2.1.1.12</t>
  </si>
  <si>
    <t>Реконструкция ГКТП-29-630 "Калининские ГЭС"</t>
  </si>
  <si>
    <t>1.2.1.1.13</t>
  </si>
  <si>
    <t>Замена КТП-55 на ГКТП-100 кВА "Марксовские ГЭС"</t>
  </si>
  <si>
    <t>1.2.1.1.14</t>
  </si>
  <si>
    <t>Демонтаж ЗТП-7 и ЗТП-38 Установка ГКТП с четырьмя воздушными вводами "Петровские ГЭС"</t>
  </si>
  <si>
    <t>1.2.1.1.15</t>
  </si>
  <si>
    <t>Замена ТП-29 на КТП-630кВА ПС Дзержинская 110/10/6 "Балаковские ГЭС"</t>
  </si>
  <si>
    <t>1.2.1.1.16</t>
  </si>
  <si>
    <t>Замена ТП-10 на КТП-630кВА ПС Дзержинская 110/10/6 "Балаковские ГЭС"</t>
  </si>
  <si>
    <t>1.2.1.1.17</t>
  </si>
  <si>
    <t>Замена ТП-11 на ГКТП-630 "Вольские ГЭС"</t>
  </si>
  <si>
    <t>1.2.1.1.18</t>
  </si>
  <si>
    <t>Замена ГКТП-58 160кВА с заменой силового тр-ра на 250кВА "Марксовские ГЭС"</t>
  </si>
  <si>
    <t>1.2.1.1.19</t>
  </si>
  <si>
    <t>Замена КТП-90 100кВА с заменой силового тр-ра на 250кВА  "Марксовские ГЭС"</t>
  </si>
  <si>
    <t>1.2.1.1.20</t>
  </si>
  <si>
    <t>Замена КТП-200 на ГКТП-250кВА "Питерские ГЭС"</t>
  </si>
  <si>
    <t>1.2.1.1.21</t>
  </si>
  <si>
    <t>Замена КТП-92 на ГКТП-160кВА "Питерские ГЭС"</t>
  </si>
  <si>
    <t>1.2.1.1.22</t>
  </si>
  <si>
    <t>Замена ТП-24 на КТП-630кВА ПС Дзержинская 110/10/6 "Балаковские ГЭС"</t>
  </si>
  <si>
    <t>1.2.1.1.23</t>
  </si>
  <si>
    <t>замена КТП-98 на ГКТП-630 "Вольские ГЭС"</t>
  </si>
  <si>
    <t>1.2.1.1.24</t>
  </si>
  <si>
    <t>Замена оборудования в КТП-113-160 "Мокроусские ГЭС"</t>
  </si>
  <si>
    <t>1.2.1.1.25</t>
  </si>
  <si>
    <t>Замена КТП-9 на ГКТП-160 "Новоузенские ГЭС"</t>
  </si>
  <si>
    <t>1.2.1.1.26</t>
  </si>
  <si>
    <t>Замена КТП-158-160 "Озинские ГЭС"</t>
  </si>
  <si>
    <t>1.2.1.1.27</t>
  </si>
  <si>
    <t>Замена КТП-118 на ГКТП-160кВА "Питерские ГЭС"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</si>
  <si>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</si>
  <si>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</si>
  <si>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</si>
  <si>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</si>
  <si>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</si>
  <si>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</si>
  <si>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</si>
  <si>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</si>
  <si>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</si>
  <si>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</si>
  <si>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</si>
  <si>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</si>
  <si>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</si>
  <si>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</si>
  <si>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</si>
  <si>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</si>
  <si>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</si>
  <si>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</si>
  <si>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</si>
  <si>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</si>
  <si>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</si>
  <si>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</si>
  <si>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</si>
  <si>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</si>
  <si>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</si>
  <si>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</si>
  <si>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</si>
  <si>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1.2.2.1.14</t>
  </si>
  <si>
    <t>ВЛИ-0,4кВ ТП-3 "Вольские ГЭС"</t>
  </si>
  <si>
    <t>1.2.2.1.15</t>
  </si>
  <si>
    <t>ВЛИ-0,4кВ ТП-4 "Вольские ГЭС"</t>
  </si>
  <si>
    <t>1.2.2.1.16</t>
  </si>
  <si>
    <t>ВЛИ-0,4кВ ТП-5 "Вольские ГЭС"</t>
  </si>
  <si>
    <t>1.2.2.1.17</t>
  </si>
  <si>
    <t>ВЛИ-0,4кВ ТП-98 "Вольские ГЭС"</t>
  </si>
  <si>
    <t>1.2.2.1.18</t>
  </si>
  <si>
    <t>ВЛЭП-6 кВ фид-25 от ПС Новая "Энгельсские ГЭС"</t>
  </si>
  <si>
    <t>1.2.2.1.19</t>
  </si>
  <si>
    <t>Реконструкция ВЛ-0,4кВ от ТП №7.12  "9 Января" "Балашовские ГЭС"</t>
  </si>
  <si>
    <t>1.2.2.1.20</t>
  </si>
  <si>
    <t>Реконструкция ВЛИ-0,4кВ ТП-11 "Вольские ГЭС"</t>
  </si>
  <si>
    <t>1.2.2.1.21</t>
  </si>
  <si>
    <t>Реконструкция ВЛИ-0,4кВ ТП-18 "Вольские ГЭС"</t>
  </si>
  <si>
    <t>1.2.2.1.22</t>
  </si>
  <si>
    <t>Реконструкция ВЛИ-0,4кВ ТП-57 "Вольские ГЭС"</t>
  </si>
  <si>
    <t>1.2.2.1.23</t>
  </si>
  <si>
    <t>Реконструкция ВЛИ-0,4кВ ТП-58 "Вольские ГЭС"</t>
  </si>
  <si>
    <t>1.2.2.1.24</t>
  </si>
  <si>
    <t>Реконструкция ВЛИ-0,4кВ ТП-84 "Вольские ГЭС"</t>
  </si>
  <si>
    <t>1.2.2.1.25</t>
  </si>
  <si>
    <t>ВЛ-6 кВ Фид-658 (658-00/1 до 658-00/14) "Энгельсские ГЭС"</t>
  </si>
  <si>
    <t>1.2.2.1.26</t>
  </si>
  <si>
    <t>Реконструкция ВЛИ-0,4кВ ТП-22 "Вольские ГЭС"</t>
  </si>
  <si>
    <t>1.2.2.1.27</t>
  </si>
  <si>
    <t>Реконструкция ВЛИ-0,4кВ ТП-29 "Вольские ГЭС"</t>
  </si>
  <si>
    <t>1.2.2.1.28</t>
  </si>
  <si>
    <t>Реконструкция ВЛИ-0,4кВ ТП-60 "Вольские ГЭС"</t>
  </si>
  <si>
    <t>1.2.2.1.29</t>
  </si>
  <si>
    <t>Реконструкция ВЛИ-0,4кВ ТП-61 "Вольские ГЭС"</t>
  </si>
  <si>
    <t>1.2.2.1.30</t>
  </si>
  <si>
    <t>Реконструкция ВЛИ-0,4кВ ТП-85 "Вольские ГЭС"</t>
  </si>
  <si>
    <t>1.2.2.1.31</t>
  </si>
  <si>
    <t>ВЛ-0,4кВ от КТП-46  Ф-3 "Мокроусские ГЭС"</t>
  </si>
  <si>
    <t>1.2.2.1.32</t>
  </si>
  <si>
    <t>ВЛ-6 кВ Фид-658 (658-00/14 до 658-00/37) "Энгельсские ГЭС"</t>
  </si>
  <si>
    <t>1.2.2.1.33</t>
  </si>
  <si>
    <t>ВЛ-6 кВ Фид-658 (658-00/14 до 658-01/22) "Энгельсские ГЭС"</t>
  </si>
  <si>
    <t>1.2.2.1.34</t>
  </si>
  <si>
    <t>ВЛИ-0,4кВ ТП-35 "Вольские ГЭС"</t>
  </si>
  <si>
    <t>1.2.2.1.35</t>
  </si>
  <si>
    <t>ВЛИ-0,4кВ ТП-43 "Вольские ГЭС"</t>
  </si>
  <si>
    <t>1.2.2.1.36</t>
  </si>
  <si>
    <t>ВЛИ-0,4кВ ТП-56 "Вольские ГЭС"</t>
  </si>
  <si>
    <t>1.2.2.1.37</t>
  </si>
  <si>
    <t>ВЛИ-0,4кВ ТП-62 "Вольские ГЭС"</t>
  </si>
  <si>
    <t>1.2.2.1.38</t>
  </si>
  <si>
    <t>ВЛИ-0,4кВ ТП-83 "Вольские ГЭС"</t>
  </si>
  <si>
    <t>1.2.2.1.39</t>
  </si>
  <si>
    <t>ВЛИ-0,4кВ ТП-106 "Вольские ГЭС"</t>
  </si>
  <si>
    <t>1.2.2.1.40</t>
  </si>
  <si>
    <t>ВЛ-0,4кВ по ул. Индустриальная, Текстильная "Балашовские ГЭС"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</si>
  <si>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</si>
  <si>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</si>
  <si>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</si>
  <si>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</si>
  <si>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</si>
  <si>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</si>
  <si>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</si>
  <si>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</si>
  <si>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</si>
  <si>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</si>
  <si>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</si>
  <si>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</si>
  <si>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1.2.2.2.7</t>
  </si>
  <si>
    <t>КЛ-10кВ от ТП-83 до ТП-28 "Аткарские ГЭС"</t>
  </si>
  <si>
    <t>1.2.2.2.8</t>
  </si>
  <si>
    <t>КЛЭП-6 кВ фид. 42 от ПС Энгельсская "Энгельсские ГЭС"</t>
  </si>
  <si>
    <t>1.2.2.2.9</t>
  </si>
  <si>
    <t>КЛЭП-6 кВ фид. 22 от ПС Энгельсская "Энгельсские ГЭС"</t>
  </si>
  <si>
    <t>1.2.2.2.10</t>
  </si>
  <si>
    <t>КЛ-10кВ от РП-2 до ТП-42 "Аткарские ГЭС"</t>
  </si>
  <si>
    <t>1.2.2.2.11</t>
  </si>
  <si>
    <t>КЛ-6кВ Ф-12 ПС Балаковская 220/11035/6 "Балаковские ГЭС"</t>
  </si>
  <si>
    <t>1.2.2.2.12</t>
  </si>
  <si>
    <t>КЛ-6кВ Ф-19 ПС Балаковская 220/11035/6 "Балаковские ГЭС"</t>
  </si>
  <si>
    <t>1.2.2.2.13</t>
  </si>
  <si>
    <t>КЛ-6 кВ Л №17 от ПС "Вольская-35кВ"до оп.№ 1 ВЛ-6 кВ Ф-17 "Вольские ГЭС"</t>
  </si>
  <si>
    <t>1.2.2.2.14</t>
  </si>
  <si>
    <t>КЛЭП-6 кВ фид. 34 от ПС Энгельсская "Энгельсские ГЭС"</t>
  </si>
  <si>
    <t>1.2.2.2.15</t>
  </si>
  <si>
    <t>КЛЭП-10 кВ от ПС Химическая до РП-28 "Энгельсские ГЭС"</t>
  </si>
  <si>
    <t>1.2.2.2.16</t>
  </si>
  <si>
    <t>КЛ-6кВ Ф-2 ПС Балаковская 220/11035/6  "Балаковские ГЭС"</t>
  </si>
  <si>
    <t>1.2.2.2.17</t>
  </si>
  <si>
    <t>КЛ-10кВ Ф-12 РП/ТП-8 ПС Восточная 110/10 "Балаковские ГЭС"</t>
  </si>
  <si>
    <t>1.2.2.2.18</t>
  </si>
  <si>
    <t>КЛ-10кВ Ф-16 РП/ТП-8 ПС Восточная 110/10 "Балаковские ГЭС"</t>
  </si>
  <si>
    <t>1.2.2.2.19</t>
  </si>
  <si>
    <t>КЛЭП-6 кВ фид. 33 от ПС Энгельсская "Энгельсские ГЭС"</t>
  </si>
  <si>
    <t>1.2.2.2.20</t>
  </si>
  <si>
    <t>КЛЭП-6 кВ фид. 1 от ПС Лесозаводская "Энгельсские ГЭС"</t>
  </si>
  <si>
    <t>1.2.2.2.21</t>
  </si>
  <si>
    <t>КЛЭП-6 кВ фид. 16 от ПС Лесозаводская "Энгельсские ГЭС"</t>
  </si>
  <si>
    <t>1.2.2.2.22</t>
  </si>
  <si>
    <t>КЛЭП-6 кВ фид. 20 от ПС Новая "Энгельсские ГЭС"</t>
  </si>
  <si>
    <t>Укрупненные нормативные цены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</si>
</sst>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 shrinkToFit="1" readingOrder="1"/>
    </xf>
    <xf numFmtId="0" fontId="5" fillId="0" borderId="1" xfId="0" applyFont="1" applyFill="1" applyBorder="1" applyAlignment="1">
      <alignment horizontal="left" vertical="center" wrapText="1" shrinkToFit="1" readingOrder="1"/>
    </xf>
    <xf numFmtId="164" fontId="4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164" fontId="4" fillId="0" borderId="1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1" fillId="0" borderId="11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7"/>
  <sheetViews>
    <sheetView tabSelected="1" topLeftCell="A106" zoomScale="70" zoomScaleNormal="70" workbookViewId="0">
      <selection activeCell="E14" sqref="E13:E14"/>
    </sheetView>
  </sheetViews>
  <sheetFormatPr defaultRowHeight="14.25" x14ac:dyDescent="0.2"/>
  <cols>
    <col min="1" max="1" width="15.42578125" style="11" customWidth="1"/>
    <col min="2" max="2" width="40.7109375" style="16" customWidth="1"/>
    <col min="3" max="3" width="14.85546875" style="11" customWidth="1"/>
    <col min="4" max="4" width="23.7109375" style="11" customWidth="1"/>
    <col min="5" max="5" width="20.42578125" style="17" customWidth="1"/>
    <col min="6" max="6" width="21.140625" style="11" customWidth="1"/>
    <col min="7" max="7" width="16.85546875" style="11" customWidth="1"/>
    <col min="8" max="8" width="15.85546875" style="11" customWidth="1"/>
    <col min="9" max="9" width="17.5703125" style="11" customWidth="1"/>
    <col min="10" max="10" width="14.28515625" style="11" customWidth="1"/>
    <col min="11" max="11" width="22.85546875" style="11" customWidth="1"/>
    <col min="12" max="13" width="14.28515625" style="11" customWidth="1"/>
    <col min="14" max="14" width="40.42578125" style="11" customWidth="1"/>
    <col min="15" max="15" width="22.5703125" style="11" customWidth="1"/>
    <col min="16" max="16" width="12.28515625" style="11" customWidth="1"/>
    <col min="17" max="17" width="13.28515625" style="11" customWidth="1"/>
    <col min="18" max="18" width="14.28515625" style="11" customWidth="1"/>
    <col min="19" max="19" width="11.85546875" style="11" customWidth="1"/>
    <col min="20" max="16384" width="9.140625" style="11"/>
  </cols>
  <sheetData>
    <row r="1" spans="1:28" ht="17.25" customHeight="1" x14ac:dyDescent="0.2">
      <c r="A1" s="35" t="s">
        <v>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8" ht="15" customHeight="1" x14ac:dyDescent="0.2">
      <c r="A2" s="35" t="s">
        <v>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28" ht="15" customHeight="1" x14ac:dyDescent="0.2">
      <c r="A3" s="35" t="s">
        <v>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8" ht="15" customHeight="1" x14ac:dyDescent="0.2">
      <c r="A4" s="34" t="s">
        <v>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28" ht="15" customHeight="1" x14ac:dyDescent="0.2">
      <c r="A5" s="36" t="s">
        <v>133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spans="1:28" ht="1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</row>
    <row r="7" spans="1:28" ht="15" customHeight="1" x14ac:dyDescent="0.2">
      <c r="A7" s="34" t="s">
        <v>128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9" spans="1:28" ht="31.5" customHeight="1" x14ac:dyDescent="0.2">
      <c r="A9" s="31" t="s">
        <v>0</v>
      </c>
      <c r="B9" s="31" t="s">
        <v>1</v>
      </c>
      <c r="C9" s="31" t="s">
        <v>2</v>
      </c>
      <c r="D9" s="31" t="s">
        <v>7</v>
      </c>
      <c r="E9" s="31" t="s">
        <v>8</v>
      </c>
      <c r="F9" s="25" t="s">
        <v>9</v>
      </c>
      <c r="G9" s="26"/>
      <c r="H9" s="26"/>
      <c r="I9" s="26"/>
      <c r="J9" s="27"/>
      <c r="K9" s="31" t="s">
        <v>10</v>
      </c>
      <c r="L9" s="25" t="s">
        <v>11</v>
      </c>
      <c r="M9" s="27"/>
      <c r="N9" s="31" t="s">
        <v>12</v>
      </c>
      <c r="O9" s="31" t="s">
        <v>13</v>
      </c>
      <c r="P9" s="22" t="s">
        <v>14</v>
      </c>
      <c r="Q9" s="23"/>
      <c r="R9" s="23"/>
      <c r="S9" s="24"/>
      <c r="AB9" s="13"/>
    </row>
    <row r="10" spans="1:28" ht="60" customHeight="1" x14ac:dyDescent="0.2">
      <c r="A10" s="32"/>
      <c r="B10" s="32"/>
      <c r="C10" s="32"/>
      <c r="D10" s="32"/>
      <c r="E10" s="32"/>
      <c r="F10" s="28"/>
      <c r="G10" s="29"/>
      <c r="H10" s="29"/>
      <c r="I10" s="29"/>
      <c r="J10" s="30"/>
      <c r="K10" s="32"/>
      <c r="L10" s="28"/>
      <c r="M10" s="30"/>
      <c r="N10" s="32"/>
      <c r="O10" s="32"/>
      <c r="P10" s="22" t="s">
        <v>131</v>
      </c>
      <c r="Q10" s="24"/>
      <c r="R10" s="22" t="s">
        <v>130</v>
      </c>
      <c r="S10" s="24"/>
      <c r="AB10" s="13"/>
    </row>
    <row r="11" spans="1:28" ht="135" x14ac:dyDescent="0.2">
      <c r="A11" s="33"/>
      <c r="B11" s="33"/>
      <c r="C11" s="33"/>
      <c r="D11" s="33"/>
      <c r="E11" s="33"/>
      <c r="F11" s="18" t="s">
        <v>15</v>
      </c>
      <c r="G11" s="18" t="s">
        <v>16</v>
      </c>
      <c r="H11" s="18" t="s">
        <v>17</v>
      </c>
      <c r="I11" s="18" t="s">
        <v>18</v>
      </c>
      <c r="J11" s="18" t="s">
        <v>19</v>
      </c>
      <c r="K11" s="33"/>
      <c r="L11" s="18" t="s">
        <v>20</v>
      </c>
      <c r="M11" s="18" t="s">
        <v>21</v>
      </c>
      <c r="N11" s="33"/>
      <c r="O11" s="33"/>
      <c r="P11" s="18" t="s">
        <v>22</v>
      </c>
      <c r="Q11" s="18" t="s">
        <v>23</v>
      </c>
      <c r="R11" s="18" t="s">
        <v>22</v>
      </c>
      <c r="S11" s="18" t="s">
        <v>23</v>
      </c>
      <c r="AB11" s="14"/>
    </row>
    <row r="12" spans="1:28" ht="15" x14ac:dyDescent="0.2">
      <c r="A12" s="10">
        <v>1</v>
      </c>
      <c r="B12" s="18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  <c r="O12" s="10">
        <v>15</v>
      </c>
      <c r="P12" s="15" t="s">
        <v>24</v>
      </c>
      <c r="Q12" s="15" t="s">
        <v>25</v>
      </c>
      <c r="R12" s="15" t="s">
        <v>26</v>
      </c>
      <c r="S12" s="15" t="s">
        <v>27</v>
      </c>
      <c r="AB12" s="14"/>
    </row>
    <row r="13" spans="1:28" ht="26.25" customHeight="1" x14ac:dyDescent="0.2">
      <c r="A13" s="3" t="s">
        <v>28</v>
      </c>
      <c r="B13" s="4" t="s">
        <v>29</v>
      </c>
      <c r="C13" s="2" t="s">
        <v>129</v>
      </c>
      <c r="D13" s="9">
        <f>D14+D43</f>
        <v>176.43700000000001</v>
      </c>
      <c r="E13" s="1" t="s">
        <v>313</v>
      </c>
      <c r="F13" s="9">
        <f t="shared" ref="F13:K13" si="0">F14+F43</f>
        <v>176.43700000000001</v>
      </c>
      <c r="G13" s="9">
        <f t="shared" si="0"/>
        <v>0</v>
      </c>
      <c r="H13" s="9">
        <f t="shared" si="0"/>
        <v>0</v>
      </c>
      <c r="I13" s="9">
        <f t="shared" si="0"/>
        <v>176.43700000000001</v>
      </c>
      <c r="J13" s="9">
        <f t="shared" si="0"/>
        <v>0</v>
      </c>
      <c r="K13" s="9">
        <f t="shared" si="0"/>
        <v>149.52288135593221</v>
      </c>
      <c r="L13" s="2" t="s">
        <v>129</v>
      </c>
      <c r="M13" s="9">
        <f>M14+M43</f>
        <v>149.52288135593221</v>
      </c>
      <c r="N13" s="2" t="s">
        <v>129</v>
      </c>
      <c r="O13" s="2" t="s">
        <v>129</v>
      </c>
      <c r="P13" s="9">
        <f>P14</f>
        <v>9.5500000000000007</v>
      </c>
      <c r="Q13" s="9">
        <f>Q14</f>
        <v>10.14</v>
      </c>
      <c r="R13" s="9">
        <f t="shared" ref="R13:S13" si="1">R14+R43</f>
        <v>92.521000000000015</v>
      </c>
      <c r="S13" s="9">
        <f t="shared" si="1"/>
        <v>92.521000000000015</v>
      </c>
    </row>
    <row r="14" spans="1:28" ht="41.25" customHeight="1" x14ac:dyDescent="0.2">
      <c r="A14" s="3" t="s">
        <v>30</v>
      </c>
      <c r="B14" s="4" t="s">
        <v>31</v>
      </c>
      <c r="C14" s="2" t="s">
        <v>129</v>
      </c>
      <c r="D14" s="9">
        <f>D15</f>
        <v>29.698000000000004</v>
      </c>
      <c r="E14" s="1" t="s">
        <v>313</v>
      </c>
      <c r="F14" s="9">
        <f t="shared" ref="F14:K14" si="2">F15</f>
        <v>29.698000000000004</v>
      </c>
      <c r="G14" s="9">
        <f t="shared" si="2"/>
        <v>0</v>
      </c>
      <c r="H14" s="9">
        <f t="shared" si="2"/>
        <v>0</v>
      </c>
      <c r="I14" s="9">
        <f t="shared" si="2"/>
        <v>29.698000000000004</v>
      </c>
      <c r="J14" s="9">
        <f t="shared" si="2"/>
        <v>0</v>
      </c>
      <c r="K14" s="9">
        <f t="shared" si="2"/>
        <v>25.167796610169486</v>
      </c>
      <c r="L14" s="2" t="s">
        <v>129</v>
      </c>
      <c r="M14" s="9">
        <f>M15</f>
        <v>25.167796610169486</v>
      </c>
      <c r="N14" s="2" t="s">
        <v>129</v>
      </c>
      <c r="O14" s="2" t="s">
        <v>129</v>
      </c>
      <c r="P14" s="9">
        <f t="shared" ref="P14:S14" si="3">P15</f>
        <v>9.5500000000000007</v>
      </c>
      <c r="Q14" s="9">
        <f t="shared" si="3"/>
        <v>10.14</v>
      </c>
      <c r="R14" s="9">
        <f t="shared" si="3"/>
        <v>0</v>
      </c>
      <c r="S14" s="9">
        <f t="shared" si="3"/>
        <v>0</v>
      </c>
    </row>
    <row r="15" spans="1:28" ht="28.5" customHeight="1" x14ac:dyDescent="0.2">
      <c r="A15" s="3" t="s">
        <v>32</v>
      </c>
      <c r="B15" s="4" t="s">
        <v>33</v>
      </c>
      <c r="C15" s="2" t="s">
        <v>129</v>
      </c>
      <c r="D15" s="9">
        <f>D16+D17+D18+D19+D20+D21+D22+D23+D24+D25+D26+D27+D28+D29+D30+D31+D32+D33+D34+D35+D36+D37+D38+D39+D40+D41+D42</f>
        <v>29.698000000000004</v>
      </c>
      <c r="E15" s="1" t="s">
        <v>313</v>
      </c>
      <c r="F15" s="9">
        <f t="shared" ref="F15:K15" si="4">F16+F17+F18+F19+F20+F21+F22+F23+F24+F25+F26+F27+F28+F29+F30+F31+F32+F33+F34+F35+F36+F37+F38+F39+F40+F41+F42</f>
        <v>29.698000000000004</v>
      </c>
      <c r="G15" s="9">
        <f t="shared" si="4"/>
        <v>0</v>
      </c>
      <c r="H15" s="9">
        <f t="shared" si="4"/>
        <v>0</v>
      </c>
      <c r="I15" s="9">
        <f t="shared" si="4"/>
        <v>29.698000000000004</v>
      </c>
      <c r="J15" s="9">
        <f t="shared" si="4"/>
        <v>0</v>
      </c>
      <c r="K15" s="9">
        <f t="shared" si="4"/>
        <v>25.167796610169486</v>
      </c>
      <c r="L15" s="2" t="s">
        <v>129</v>
      </c>
      <c r="M15" s="9">
        <f>M16+M17+M18+M19+M20+M21+M22+M23+M24+M25+M26+M27+M28+M29+M30+M31+M32+M33+M34+M35+M36+M37+M38+M39+M40+M41+M42</f>
        <v>25.167796610169486</v>
      </c>
      <c r="N15" s="2" t="s">
        <v>129</v>
      </c>
      <c r="O15" s="2" t="s">
        <v>129</v>
      </c>
      <c r="P15" s="9">
        <f t="shared" ref="P15:S15" si="5">P16+P17+P18+P19+P20+P21+P22+P23+P24+P25+P26+P27+P28+P29+P30+P31+P32+P33+P34+P35+P36+P37+P38+P39+P40+P41+P42</f>
        <v>9.5500000000000007</v>
      </c>
      <c r="Q15" s="9">
        <f t="shared" si="5"/>
        <v>10.14</v>
      </c>
      <c r="R15" s="9">
        <f t="shared" si="5"/>
        <v>0</v>
      </c>
      <c r="S15" s="9">
        <f t="shared" si="5"/>
        <v>0</v>
      </c>
    </row>
    <row r="16" spans="1:28" ht="25.5" customHeight="1" x14ac:dyDescent="0.2">
      <c r="A16" s="3" t="s">
        <v>134</v>
      </c>
      <c r="B16" s="5" t="s">
        <v>135</v>
      </c>
      <c r="C16" s="2" t="s">
        <v>34</v>
      </c>
      <c r="D16" s="2">
        <v>0.44800000000000001</v>
      </c>
      <c r="E16" s="1" t="s">
        <v>313</v>
      </c>
      <c r="F16" s="2">
        <v>0.44800000000000001</v>
      </c>
      <c r="G16" s="9">
        <v>0</v>
      </c>
      <c r="H16" s="9">
        <v>0</v>
      </c>
      <c r="I16" s="2">
        <v>0.44800000000000001</v>
      </c>
      <c r="J16" s="9">
        <v>0</v>
      </c>
      <c r="K16" s="9">
        <f>D16/1.18</f>
        <v>0.37966101694915255</v>
      </c>
      <c r="L16" s="2">
        <v>2017</v>
      </c>
      <c r="M16" s="9">
        <f>F16/1.18</f>
        <v>0.37966101694915255</v>
      </c>
      <c r="N16" s="12" t="s">
        <v>132</v>
      </c>
      <c r="O16" s="2" t="s">
        <v>129</v>
      </c>
      <c r="P16" s="19">
        <v>0.25</v>
      </c>
      <c r="Q16" s="19">
        <v>0.25</v>
      </c>
      <c r="R16" s="9">
        <v>0</v>
      </c>
      <c r="S16" s="9">
        <v>0</v>
      </c>
    </row>
    <row r="17" spans="1:19" ht="28.5" x14ac:dyDescent="0.2">
      <c r="A17" s="3" t="s">
        <v>136</v>
      </c>
      <c r="B17" s="5" t="s">
        <v>137</v>
      </c>
      <c r="C17" s="2" t="s">
        <v>35</v>
      </c>
      <c r="D17" s="2">
        <v>0.48099999999999998</v>
      </c>
      <c r="E17" s="1" t="s">
        <v>313</v>
      </c>
      <c r="F17" s="2">
        <v>0.48099999999999998</v>
      </c>
      <c r="G17" s="9">
        <v>0</v>
      </c>
      <c r="H17" s="9">
        <v>0</v>
      </c>
      <c r="I17" s="2">
        <v>0.48099999999999998</v>
      </c>
      <c r="J17" s="9">
        <v>0</v>
      </c>
      <c r="K17" s="9">
        <f t="shared" ref="K17:M42" si="6">D17/1.18</f>
        <v>0.40762711864406781</v>
      </c>
      <c r="L17" s="2">
        <v>2017</v>
      </c>
      <c r="M17" s="9">
        <f t="shared" si="6"/>
        <v>0.40762711864406781</v>
      </c>
      <c r="N17" s="12" t="s">
        <v>132</v>
      </c>
      <c r="O17" s="2" t="s">
        <v>129</v>
      </c>
      <c r="P17" s="19">
        <v>0.25</v>
      </c>
      <c r="Q17" s="19">
        <v>0.25</v>
      </c>
      <c r="R17" s="9">
        <v>0</v>
      </c>
      <c r="S17" s="9">
        <v>0</v>
      </c>
    </row>
    <row r="18" spans="1:19" ht="28.5" x14ac:dyDescent="0.2">
      <c r="A18" s="3" t="s">
        <v>138</v>
      </c>
      <c r="B18" s="5" t="s">
        <v>139</v>
      </c>
      <c r="C18" s="2" t="s">
        <v>36</v>
      </c>
      <c r="D18" s="2">
        <v>0.46</v>
      </c>
      <c r="E18" s="1" t="s">
        <v>313</v>
      </c>
      <c r="F18" s="2">
        <v>0.46</v>
      </c>
      <c r="G18" s="9">
        <v>0</v>
      </c>
      <c r="H18" s="9">
        <v>0</v>
      </c>
      <c r="I18" s="2">
        <v>0.46</v>
      </c>
      <c r="J18" s="9">
        <v>0</v>
      </c>
      <c r="K18" s="9">
        <f t="shared" si="6"/>
        <v>0.38983050847457629</v>
      </c>
      <c r="L18" s="2">
        <v>2017</v>
      </c>
      <c r="M18" s="9">
        <f t="shared" si="6"/>
        <v>0.38983050847457629</v>
      </c>
      <c r="N18" s="12" t="s">
        <v>132</v>
      </c>
      <c r="O18" s="2" t="s">
        <v>129</v>
      </c>
      <c r="P18" s="19">
        <v>0.5</v>
      </c>
      <c r="Q18" s="19">
        <v>0.5</v>
      </c>
      <c r="R18" s="9">
        <v>0</v>
      </c>
      <c r="S18" s="9">
        <v>0</v>
      </c>
    </row>
    <row r="19" spans="1:19" ht="28.5" x14ac:dyDescent="0.2">
      <c r="A19" s="3" t="s">
        <v>140</v>
      </c>
      <c r="B19" s="5" t="s">
        <v>141</v>
      </c>
      <c r="C19" s="2" t="s">
        <v>37</v>
      </c>
      <c r="D19" s="2">
        <v>0.46700000000000003</v>
      </c>
      <c r="E19" s="1" t="s">
        <v>313</v>
      </c>
      <c r="F19" s="2">
        <v>0.46700000000000003</v>
      </c>
      <c r="G19" s="9">
        <v>0</v>
      </c>
      <c r="H19" s="9">
        <v>0</v>
      </c>
      <c r="I19" s="2">
        <v>0.46700000000000003</v>
      </c>
      <c r="J19" s="9">
        <v>0</v>
      </c>
      <c r="K19" s="9">
        <f t="shared" si="6"/>
        <v>0.39576271186440681</v>
      </c>
      <c r="L19" s="2">
        <v>2017</v>
      </c>
      <c r="M19" s="9">
        <f t="shared" si="6"/>
        <v>0.39576271186440681</v>
      </c>
      <c r="N19" s="12" t="s">
        <v>132</v>
      </c>
      <c r="O19" s="2" t="s">
        <v>129</v>
      </c>
      <c r="P19" s="19">
        <v>0.25</v>
      </c>
      <c r="Q19" s="19">
        <v>0.25</v>
      </c>
      <c r="R19" s="9">
        <v>0</v>
      </c>
      <c r="S19" s="9">
        <v>0</v>
      </c>
    </row>
    <row r="20" spans="1:19" ht="28.5" x14ac:dyDescent="0.2">
      <c r="A20" s="3" t="s">
        <v>142</v>
      </c>
      <c r="B20" s="5" t="s">
        <v>143</v>
      </c>
      <c r="C20" s="2" t="s">
        <v>38</v>
      </c>
      <c r="D20" s="2">
        <v>0.81100000000000005</v>
      </c>
      <c r="E20" s="1" t="s">
        <v>313</v>
      </c>
      <c r="F20" s="2">
        <v>0.81100000000000005</v>
      </c>
      <c r="G20" s="9">
        <v>0</v>
      </c>
      <c r="H20" s="9">
        <v>0</v>
      </c>
      <c r="I20" s="2">
        <v>0.81100000000000005</v>
      </c>
      <c r="J20" s="9">
        <v>0</v>
      </c>
      <c r="K20" s="9">
        <f t="shared" si="6"/>
        <v>0.68728813559322044</v>
      </c>
      <c r="L20" s="2">
        <v>2017</v>
      </c>
      <c r="M20" s="9">
        <f t="shared" si="6"/>
        <v>0.68728813559322044</v>
      </c>
      <c r="N20" s="12" t="s">
        <v>132</v>
      </c>
      <c r="O20" s="2" t="s">
        <v>129</v>
      </c>
      <c r="P20" s="19">
        <v>0.25</v>
      </c>
      <c r="Q20" s="19">
        <v>0.25</v>
      </c>
      <c r="R20" s="9">
        <v>0</v>
      </c>
      <c r="S20" s="9">
        <v>0</v>
      </c>
    </row>
    <row r="21" spans="1:19" ht="28.5" x14ac:dyDescent="0.2">
      <c r="A21" s="3" t="s">
        <v>144</v>
      </c>
      <c r="B21" s="5" t="s">
        <v>145</v>
      </c>
      <c r="C21" s="2" t="s">
        <v>39</v>
      </c>
      <c r="D21" s="2">
        <v>0.47799999999999998</v>
      </c>
      <c r="E21" s="1" t="s">
        <v>313</v>
      </c>
      <c r="F21" s="2">
        <v>0.47799999999999998</v>
      </c>
      <c r="G21" s="9">
        <v>0</v>
      </c>
      <c r="H21" s="9">
        <v>0</v>
      </c>
      <c r="I21" s="2">
        <v>0.47799999999999998</v>
      </c>
      <c r="J21" s="9">
        <v>0</v>
      </c>
      <c r="K21" s="9">
        <f t="shared" si="6"/>
        <v>0.40508474576271186</v>
      </c>
      <c r="L21" s="2">
        <v>2017</v>
      </c>
      <c r="M21" s="9">
        <f t="shared" si="6"/>
        <v>0.40508474576271186</v>
      </c>
      <c r="N21" s="12" t="s">
        <v>132</v>
      </c>
      <c r="O21" s="2" t="s">
        <v>129</v>
      </c>
      <c r="P21" s="19">
        <v>0.25</v>
      </c>
      <c r="Q21" s="19">
        <v>0.25</v>
      </c>
      <c r="R21" s="9">
        <v>0</v>
      </c>
      <c r="S21" s="9">
        <v>0</v>
      </c>
    </row>
    <row r="22" spans="1:19" ht="28.5" x14ac:dyDescent="0.2">
      <c r="A22" s="3" t="s">
        <v>146</v>
      </c>
      <c r="B22" s="5" t="s">
        <v>147</v>
      </c>
      <c r="C22" s="2" t="s">
        <v>40</v>
      </c>
      <c r="D22" s="2">
        <v>0.46600000000000003</v>
      </c>
      <c r="E22" s="1" t="s">
        <v>313</v>
      </c>
      <c r="F22" s="2">
        <v>0.46600000000000003</v>
      </c>
      <c r="G22" s="9">
        <v>0</v>
      </c>
      <c r="H22" s="9">
        <v>0</v>
      </c>
      <c r="I22" s="2">
        <v>0.46600000000000003</v>
      </c>
      <c r="J22" s="9">
        <v>0</v>
      </c>
      <c r="K22" s="9">
        <f t="shared" si="6"/>
        <v>0.39491525423728818</v>
      </c>
      <c r="L22" s="2">
        <v>2017</v>
      </c>
      <c r="M22" s="9">
        <f t="shared" si="6"/>
        <v>0.39491525423728818</v>
      </c>
      <c r="N22" s="12" t="s">
        <v>132</v>
      </c>
      <c r="O22" s="2" t="s">
        <v>129</v>
      </c>
      <c r="P22" s="19">
        <v>0.25</v>
      </c>
      <c r="Q22" s="19">
        <v>0.25</v>
      </c>
      <c r="R22" s="9">
        <v>0</v>
      </c>
      <c r="S22" s="9">
        <v>0</v>
      </c>
    </row>
    <row r="23" spans="1:19" ht="28.5" x14ac:dyDescent="0.2">
      <c r="A23" s="3" t="s">
        <v>148</v>
      </c>
      <c r="B23" s="6" t="s">
        <v>149</v>
      </c>
      <c r="C23" s="2" t="s">
        <v>41</v>
      </c>
      <c r="D23" s="2">
        <v>0.48399999999999999</v>
      </c>
      <c r="E23" s="1" t="s">
        <v>313</v>
      </c>
      <c r="F23" s="2">
        <v>0.48399999999999999</v>
      </c>
      <c r="G23" s="9">
        <v>0</v>
      </c>
      <c r="H23" s="9">
        <v>0</v>
      </c>
      <c r="I23" s="2">
        <v>0.48399999999999999</v>
      </c>
      <c r="J23" s="9">
        <v>0</v>
      </c>
      <c r="K23" s="9">
        <f t="shared" si="6"/>
        <v>0.41016949152542376</v>
      </c>
      <c r="L23" s="2">
        <v>2017</v>
      </c>
      <c r="M23" s="9">
        <f t="shared" si="6"/>
        <v>0.41016949152542376</v>
      </c>
      <c r="N23" s="12" t="s">
        <v>132</v>
      </c>
      <c r="O23" s="2" t="s">
        <v>129</v>
      </c>
      <c r="P23" s="19">
        <v>0.25</v>
      </c>
      <c r="Q23" s="19">
        <v>0.25</v>
      </c>
      <c r="R23" s="9">
        <v>0</v>
      </c>
      <c r="S23" s="9">
        <v>0</v>
      </c>
    </row>
    <row r="24" spans="1:19" ht="28.5" x14ac:dyDescent="0.2">
      <c r="A24" s="3" t="s">
        <v>150</v>
      </c>
      <c r="B24" s="5" t="s">
        <v>151</v>
      </c>
      <c r="C24" s="2" t="s">
        <v>42</v>
      </c>
      <c r="D24" s="2">
        <v>1.6739999999999999</v>
      </c>
      <c r="E24" s="1" t="s">
        <v>313</v>
      </c>
      <c r="F24" s="2">
        <v>1.6739999999999999</v>
      </c>
      <c r="G24" s="9">
        <v>0</v>
      </c>
      <c r="H24" s="9">
        <v>0</v>
      </c>
      <c r="I24" s="2">
        <v>1.6739999999999999</v>
      </c>
      <c r="J24" s="9">
        <v>0</v>
      </c>
      <c r="K24" s="9">
        <f t="shared" si="6"/>
        <v>1.4186440677966101</v>
      </c>
      <c r="L24" s="2">
        <v>2019</v>
      </c>
      <c r="M24" s="9">
        <f t="shared" si="6"/>
        <v>1.4186440677966101</v>
      </c>
      <c r="N24" s="12" t="s">
        <v>132</v>
      </c>
      <c r="O24" s="2" t="s">
        <v>129</v>
      </c>
      <c r="P24" s="19">
        <v>0.63</v>
      </c>
      <c r="Q24" s="19">
        <v>0.63</v>
      </c>
      <c r="R24" s="9">
        <v>0</v>
      </c>
      <c r="S24" s="9">
        <v>0</v>
      </c>
    </row>
    <row r="25" spans="1:19" ht="28.5" x14ac:dyDescent="0.2">
      <c r="A25" s="3" t="s">
        <v>152</v>
      </c>
      <c r="B25" s="5" t="s">
        <v>153</v>
      </c>
      <c r="C25" s="2" t="s">
        <v>43</v>
      </c>
      <c r="D25" s="2">
        <v>1.6739999999999999</v>
      </c>
      <c r="E25" s="1" t="s">
        <v>313</v>
      </c>
      <c r="F25" s="2">
        <v>1.6739999999999999</v>
      </c>
      <c r="G25" s="9">
        <v>0</v>
      </c>
      <c r="H25" s="9">
        <v>0</v>
      </c>
      <c r="I25" s="2">
        <v>1.6739999999999999</v>
      </c>
      <c r="J25" s="9">
        <v>0</v>
      </c>
      <c r="K25" s="9">
        <f t="shared" si="6"/>
        <v>1.4186440677966101</v>
      </c>
      <c r="L25" s="2">
        <v>2019</v>
      </c>
      <c r="M25" s="9">
        <f t="shared" si="6"/>
        <v>1.4186440677966101</v>
      </c>
      <c r="N25" s="12" t="s">
        <v>132</v>
      </c>
      <c r="O25" s="2" t="s">
        <v>129</v>
      </c>
      <c r="P25" s="19">
        <v>0.63</v>
      </c>
      <c r="Q25" s="19">
        <v>0.63</v>
      </c>
      <c r="R25" s="9">
        <v>0</v>
      </c>
      <c r="S25" s="9">
        <v>0</v>
      </c>
    </row>
    <row r="26" spans="1:19" ht="28.5" x14ac:dyDescent="0.2">
      <c r="A26" s="3" t="s">
        <v>154</v>
      </c>
      <c r="B26" s="5" t="s">
        <v>155</v>
      </c>
      <c r="C26" s="2" t="s">
        <v>44</v>
      </c>
      <c r="D26" s="2">
        <v>1.3120000000000001</v>
      </c>
      <c r="E26" s="1" t="s">
        <v>313</v>
      </c>
      <c r="F26" s="2">
        <v>1.3120000000000001</v>
      </c>
      <c r="G26" s="9">
        <v>0</v>
      </c>
      <c r="H26" s="9">
        <v>0</v>
      </c>
      <c r="I26" s="2">
        <v>1.3120000000000001</v>
      </c>
      <c r="J26" s="9">
        <v>0</v>
      </c>
      <c r="K26" s="9">
        <f t="shared" si="6"/>
        <v>1.111864406779661</v>
      </c>
      <c r="L26" s="2">
        <v>2019</v>
      </c>
      <c r="M26" s="9">
        <f t="shared" si="6"/>
        <v>1.111864406779661</v>
      </c>
      <c r="N26" s="12" t="s">
        <v>132</v>
      </c>
      <c r="O26" s="2" t="s">
        <v>129</v>
      </c>
      <c r="P26" s="19">
        <v>0.4</v>
      </c>
      <c r="Q26" s="19">
        <v>0.4</v>
      </c>
      <c r="R26" s="9">
        <v>0</v>
      </c>
      <c r="S26" s="9">
        <v>0</v>
      </c>
    </row>
    <row r="27" spans="1:19" ht="28.5" x14ac:dyDescent="0.2">
      <c r="A27" s="3" t="s">
        <v>156</v>
      </c>
      <c r="B27" s="5" t="s">
        <v>157</v>
      </c>
      <c r="C27" s="2" t="s">
        <v>45</v>
      </c>
      <c r="D27" s="2">
        <v>1.6739999999999999</v>
      </c>
      <c r="E27" s="1" t="s">
        <v>313</v>
      </c>
      <c r="F27" s="2">
        <v>1.6739999999999999</v>
      </c>
      <c r="G27" s="9">
        <v>0</v>
      </c>
      <c r="H27" s="9">
        <v>0</v>
      </c>
      <c r="I27" s="2">
        <v>1.6739999999999999</v>
      </c>
      <c r="J27" s="9">
        <v>0</v>
      </c>
      <c r="K27" s="9">
        <f t="shared" si="6"/>
        <v>1.4186440677966101</v>
      </c>
      <c r="L27" s="2">
        <v>2019</v>
      </c>
      <c r="M27" s="9">
        <f t="shared" si="6"/>
        <v>1.4186440677966101</v>
      </c>
      <c r="N27" s="12" t="s">
        <v>132</v>
      </c>
      <c r="O27" s="2" t="s">
        <v>129</v>
      </c>
      <c r="P27" s="19">
        <v>0.63</v>
      </c>
      <c r="Q27" s="19">
        <v>0.63</v>
      </c>
      <c r="R27" s="9">
        <v>0</v>
      </c>
      <c r="S27" s="9">
        <v>0</v>
      </c>
    </row>
    <row r="28" spans="1:19" ht="28.5" x14ac:dyDescent="0.2">
      <c r="A28" s="3" t="s">
        <v>158</v>
      </c>
      <c r="B28" s="5" t="s">
        <v>159</v>
      </c>
      <c r="C28" s="2" t="s">
        <v>46</v>
      </c>
      <c r="D28" s="2">
        <v>1.01</v>
      </c>
      <c r="E28" s="1" t="s">
        <v>313</v>
      </c>
      <c r="F28" s="2">
        <v>1.01</v>
      </c>
      <c r="G28" s="9">
        <v>0</v>
      </c>
      <c r="H28" s="9">
        <v>0</v>
      </c>
      <c r="I28" s="2">
        <v>1.01</v>
      </c>
      <c r="J28" s="9">
        <v>0</v>
      </c>
      <c r="K28" s="9">
        <f t="shared" si="6"/>
        <v>0.85593220338983056</v>
      </c>
      <c r="L28" s="2">
        <v>2019</v>
      </c>
      <c r="M28" s="9">
        <f t="shared" si="6"/>
        <v>0.85593220338983056</v>
      </c>
      <c r="N28" s="12" t="s">
        <v>132</v>
      </c>
      <c r="O28" s="2" t="s">
        <v>129</v>
      </c>
      <c r="P28" s="19">
        <v>0.1</v>
      </c>
      <c r="Q28" s="19">
        <v>0.1</v>
      </c>
      <c r="R28" s="9">
        <v>0</v>
      </c>
      <c r="S28" s="9">
        <v>0</v>
      </c>
    </row>
    <row r="29" spans="1:19" ht="38.25" x14ac:dyDescent="0.2">
      <c r="A29" s="3" t="s">
        <v>160</v>
      </c>
      <c r="B29" s="5" t="s">
        <v>161</v>
      </c>
      <c r="C29" s="2" t="s">
        <v>47</v>
      </c>
      <c r="D29" s="2">
        <v>1.3120000000000001</v>
      </c>
      <c r="E29" s="1" t="s">
        <v>313</v>
      </c>
      <c r="F29" s="2">
        <v>1.3120000000000001</v>
      </c>
      <c r="G29" s="9">
        <v>0</v>
      </c>
      <c r="H29" s="9">
        <v>0</v>
      </c>
      <c r="I29" s="2">
        <v>1.3120000000000001</v>
      </c>
      <c r="J29" s="9">
        <v>0</v>
      </c>
      <c r="K29" s="9">
        <f t="shared" si="6"/>
        <v>1.111864406779661</v>
      </c>
      <c r="L29" s="2">
        <v>2019</v>
      </c>
      <c r="M29" s="9">
        <f t="shared" si="6"/>
        <v>1.111864406779661</v>
      </c>
      <c r="N29" s="12" t="s">
        <v>132</v>
      </c>
      <c r="O29" s="2" t="s">
        <v>129</v>
      </c>
      <c r="P29" s="19">
        <v>0.5</v>
      </c>
      <c r="Q29" s="19">
        <v>0.8</v>
      </c>
      <c r="R29" s="9">
        <v>0</v>
      </c>
      <c r="S29" s="9">
        <v>0</v>
      </c>
    </row>
    <row r="30" spans="1:19" ht="28.5" x14ac:dyDescent="0.2">
      <c r="A30" s="3" t="s">
        <v>162</v>
      </c>
      <c r="B30" s="5" t="s">
        <v>163</v>
      </c>
      <c r="C30" s="2" t="s">
        <v>48</v>
      </c>
      <c r="D30" s="2">
        <v>1.6739999999999999</v>
      </c>
      <c r="E30" s="1" t="s">
        <v>313</v>
      </c>
      <c r="F30" s="2">
        <v>1.6739999999999999</v>
      </c>
      <c r="G30" s="9">
        <v>0</v>
      </c>
      <c r="H30" s="9">
        <v>0</v>
      </c>
      <c r="I30" s="2">
        <v>1.6739999999999999</v>
      </c>
      <c r="J30" s="9">
        <v>0</v>
      </c>
      <c r="K30" s="9">
        <f t="shared" si="6"/>
        <v>1.4186440677966101</v>
      </c>
      <c r="L30" s="2">
        <v>2020</v>
      </c>
      <c r="M30" s="9">
        <f t="shared" si="6"/>
        <v>1.4186440677966101</v>
      </c>
      <c r="N30" s="12" t="s">
        <v>132</v>
      </c>
      <c r="O30" s="2" t="s">
        <v>129</v>
      </c>
      <c r="P30" s="19">
        <v>0.63</v>
      </c>
      <c r="Q30" s="19">
        <v>0.63</v>
      </c>
      <c r="R30" s="9">
        <v>0</v>
      </c>
      <c r="S30" s="9">
        <v>0</v>
      </c>
    </row>
    <row r="31" spans="1:19" ht="28.5" x14ac:dyDescent="0.2">
      <c r="A31" s="3" t="s">
        <v>164</v>
      </c>
      <c r="B31" s="5" t="s">
        <v>165</v>
      </c>
      <c r="C31" s="2" t="s">
        <v>49</v>
      </c>
      <c r="D31" s="2">
        <v>1.6739999999999999</v>
      </c>
      <c r="E31" s="1" t="s">
        <v>313</v>
      </c>
      <c r="F31" s="2">
        <v>1.6739999999999999</v>
      </c>
      <c r="G31" s="9">
        <v>0</v>
      </c>
      <c r="H31" s="9">
        <v>0</v>
      </c>
      <c r="I31" s="2">
        <v>1.6739999999999999</v>
      </c>
      <c r="J31" s="9">
        <v>0</v>
      </c>
      <c r="K31" s="9">
        <f t="shared" si="6"/>
        <v>1.4186440677966101</v>
      </c>
      <c r="L31" s="2">
        <v>2020</v>
      </c>
      <c r="M31" s="9">
        <f t="shared" si="6"/>
        <v>1.4186440677966101</v>
      </c>
      <c r="N31" s="12" t="s">
        <v>132</v>
      </c>
      <c r="O31" s="2" t="s">
        <v>129</v>
      </c>
      <c r="P31" s="19">
        <v>0.63</v>
      </c>
      <c r="Q31" s="19">
        <v>0.63</v>
      </c>
      <c r="R31" s="9">
        <v>0</v>
      </c>
      <c r="S31" s="9">
        <v>0</v>
      </c>
    </row>
    <row r="32" spans="1:19" ht="28.5" x14ac:dyDescent="0.2">
      <c r="A32" s="3" t="s">
        <v>166</v>
      </c>
      <c r="B32" s="5" t="s">
        <v>167</v>
      </c>
      <c r="C32" s="2" t="s">
        <v>50</v>
      </c>
      <c r="D32" s="2">
        <v>1.6739999999999999</v>
      </c>
      <c r="E32" s="1" t="s">
        <v>313</v>
      </c>
      <c r="F32" s="2">
        <v>1.6739999999999999</v>
      </c>
      <c r="G32" s="9">
        <v>0</v>
      </c>
      <c r="H32" s="9">
        <v>0</v>
      </c>
      <c r="I32" s="2">
        <v>1.6739999999999999</v>
      </c>
      <c r="J32" s="9">
        <v>0</v>
      </c>
      <c r="K32" s="9">
        <f t="shared" si="6"/>
        <v>1.4186440677966101</v>
      </c>
      <c r="L32" s="2">
        <v>2020</v>
      </c>
      <c r="M32" s="9">
        <f t="shared" si="6"/>
        <v>1.4186440677966101</v>
      </c>
      <c r="N32" s="12" t="s">
        <v>132</v>
      </c>
      <c r="O32" s="2" t="s">
        <v>129</v>
      </c>
      <c r="P32" s="19">
        <v>0.63</v>
      </c>
      <c r="Q32" s="19">
        <v>0.63</v>
      </c>
      <c r="R32" s="9">
        <v>0</v>
      </c>
      <c r="S32" s="9">
        <v>0</v>
      </c>
    </row>
    <row r="33" spans="1:19" ht="38.25" x14ac:dyDescent="0.2">
      <c r="A33" s="3" t="s">
        <v>168</v>
      </c>
      <c r="B33" s="5" t="s">
        <v>169</v>
      </c>
      <c r="C33" s="2" t="s">
        <v>51</v>
      </c>
      <c r="D33" s="2">
        <v>1.0680000000000001</v>
      </c>
      <c r="E33" s="1" t="s">
        <v>313</v>
      </c>
      <c r="F33" s="2">
        <v>1.0680000000000001</v>
      </c>
      <c r="G33" s="9">
        <v>0</v>
      </c>
      <c r="H33" s="9">
        <v>0</v>
      </c>
      <c r="I33" s="2">
        <v>1.0680000000000001</v>
      </c>
      <c r="J33" s="9">
        <v>0</v>
      </c>
      <c r="K33" s="9">
        <f t="shared" si="6"/>
        <v>0.90508474576271192</v>
      </c>
      <c r="L33" s="2">
        <v>2020</v>
      </c>
      <c r="M33" s="9">
        <f t="shared" si="6"/>
        <v>0.90508474576271192</v>
      </c>
      <c r="N33" s="12" t="s">
        <v>132</v>
      </c>
      <c r="O33" s="2" t="s">
        <v>129</v>
      </c>
      <c r="P33" s="19">
        <v>0.16</v>
      </c>
      <c r="Q33" s="19">
        <v>0.25</v>
      </c>
      <c r="R33" s="9">
        <v>0</v>
      </c>
      <c r="S33" s="9">
        <v>0</v>
      </c>
    </row>
    <row r="34" spans="1:19" ht="28.5" x14ac:dyDescent="0.2">
      <c r="A34" s="3" t="s">
        <v>170</v>
      </c>
      <c r="B34" s="5" t="s">
        <v>171</v>
      </c>
      <c r="C34" s="2" t="s">
        <v>52</v>
      </c>
      <c r="D34" s="2">
        <v>1.01</v>
      </c>
      <c r="E34" s="1" t="s">
        <v>313</v>
      </c>
      <c r="F34" s="2">
        <v>1.01</v>
      </c>
      <c r="G34" s="9">
        <v>0</v>
      </c>
      <c r="H34" s="9">
        <v>0</v>
      </c>
      <c r="I34" s="2">
        <v>1.01</v>
      </c>
      <c r="J34" s="9">
        <v>0</v>
      </c>
      <c r="K34" s="9">
        <f t="shared" si="6"/>
        <v>0.85593220338983056</v>
      </c>
      <c r="L34" s="2">
        <v>2020</v>
      </c>
      <c r="M34" s="9">
        <f t="shared" si="6"/>
        <v>0.85593220338983056</v>
      </c>
      <c r="N34" s="12" t="s">
        <v>132</v>
      </c>
      <c r="O34" s="2" t="s">
        <v>129</v>
      </c>
      <c r="P34" s="19">
        <v>0.1</v>
      </c>
      <c r="Q34" s="19">
        <v>0.25</v>
      </c>
      <c r="R34" s="9">
        <v>0</v>
      </c>
      <c r="S34" s="9">
        <v>0</v>
      </c>
    </row>
    <row r="35" spans="1:19" ht="28.5" x14ac:dyDescent="0.2">
      <c r="A35" s="3" t="s">
        <v>172</v>
      </c>
      <c r="B35" s="7" t="s">
        <v>173</v>
      </c>
      <c r="C35" s="2" t="s">
        <v>53</v>
      </c>
      <c r="D35" s="2">
        <v>1.159</v>
      </c>
      <c r="E35" s="1" t="s">
        <v>313</v>
      </c>
      <c r="F35" s="2">
        <v>1.159</v>
      </c>
      <c r="G35" s="9">
        <v>0</v>
      </c>
      <c r="H35" s="9">
        <v>0</v>
      </c>
      <c r="I35" s="2">
        <v>1.159</v>
      </c>
      <c r="J35" s="9">
        <v>0</v>
      </c>
      <c r="K35" s="9">
        <f t="shared" si="6"/>
        <v>0.98220338983050859</v>
      </c>
      <c r="L35" s="2">
        <v>2020</v>
      </c>
      <c r="M35" s="9">
        <f t="shared" si="6"/>
        <v>0.98220338983050859</v>
      </c>
      <c r="N35" s="12" t="s">
        <v>132</v>
      </c>
      <c r="O35" s="2" t="s">
        <v>129</v>
      </c>
      <c r="P35" s="19">
        <v>0.2</v>
      </c>
      <c r="Q35" s="19">
        <v>0.25</v>
      </c>
      <c r="R35" s="9">
        <v>0</v>
      </c>
      <c r="S35" s="9">
        <v>0</v>
      </c>
    </row>
    <row r="36" spans="1:19" ht="28.5" x14ac:dyDescent="0.2">
      <c r="A36" s="3" t="s">
        <v>174</v>
      </c>
      <c r="B36" s="7" t="s">
        <v>175</v>
      </c>
      <c r="C36" s="2" t="s">
        <v>54</v>
      </c>
      <c r="D36" s="2">
        <v>1.0680000000000001</v>
      </c>
      <c r="E36" s="1" t="s">
        <v>313</v>
      </c>
      <c r="F36" s="2">
        <v>1.0680000000000001</v>
      </c>
      <c r="G36" s="9">
        <v>0</v>
      </c>
      <c r="H36" s="9">
        <v>0</v>
      </c>
      <c r="I36" s="2">
        <v>1.0680000000000001</v>
      </c>
      <c r="J36" s="9">
        <v>0</v>
      </c>
      <c r="K36" s="9">
        <f t="shared" si="6"/>
        <v>0.90508474576271192</v>
      </c>
      <c r="L36" s="2">
        <v>2020</v>
      </c>
      <c r="M36" s="9">
        <f t="shared" si="6"/>
        <v>0.90508474576271192</v>
      </c>
      <c r="N36" s="12" t="s">
        <v>132</v>
      </c>
      <c r="O36" s="2" t="s">
        <v>129</v>
      </c>
      <c r="P36" s="19">
        <v>0.16</v>
      </c>
      <c r="Q36" s="19">
        <v>0.16</v>
      </c>
      <c r="R36" s="9">
        <v>0</v>
      </c>
      <c r="S36" s="9">
        <v>0</v>
      </c>
    </row>
    <row r="37" spans="1:19" ht="28.5" x14ac:dyDescent="0.2">
      <c r="A37" s="3" t="s">
        <v>176</v>
      </c>
      <c r="B37" s="7" t="s">
        <v>177</v>
      </c>
      <c r="C37" s="2" t="s">
        <v>55</v>
      </c>
      <c r="D37" s="2">
        <v>1.6739999999999999</v>
      </c>
      <c r="E37" s="1" t="s">
        <v>313</v>
      </c>
      <c r="F37" s="2">
        <v>1.6739999999999999</v>
      </c>
      <c r="G37" s="9">
        <v>0</v>
      </c>
      <c r="H37" s="9">
        <v>0</v>
      </c>
      <c r="I37" s="2">
        <v>1.6739999999999999</v>
      </c>
      <c r="J37" s="9">
        <v>0</v>
      </c>
      <c r="K37" s="9">
        <f t="shared" si="6"/>
        <v>1.4186440677966101</v>
      </c>
      <c r="L37" s="2">
        <v>2020</v>
      </c>
      <c r="M37" s="9">
        <f t="shared" si="6"/>
        <v>1.4186440677966101</v>
      </c>
      <c r="N37" s="12" t="s">
        <v>132</v>
      </c>
      <c r="O37" s="2" t="s">
        <v>129</v>
      </c>
      <c r="P37" s="19">
        <v>0.63</v>
      </c>
      <c r="Q37" s="19">
        <v>0.63</v>
      </c>
      <c r="R37" s="9">
        <v>0</v>
      </c>
      <c r="S37" s="9">
        <v>0</v>
      </c>
    </row>
    <row r="38" spans="1:19" ht="28.5" x14ac:dyDescent="0.2">
      <c r="A38" s="3" t="s">
        <v>178</v>
      </c>
      <c r="B38" s="5" t="s">
        <v>179</v>
      </c>
      <c r="C38" s="2" t="s">
        <v>56</v>
      </c>
      <c r="D38" s="2">
        <v>1.6739999999999999</v>
      </c>
      <c r="E38" s="1" t="s">
        <v>313</v>
      </c>
      <c r="F38" s="2">
        <v>1.6739999999999999</v>
      </c>
      <c r="G38" s="9">
        <v>0</v>
      </c>
      <c r="H38" s="9">
        <v>0</v>
      </c>
      <c r="I38" s="2">
        <v>1.6739999999999999</v>
      </c>
      <c r="J38" s="9">
        <v>0</v>
      </c>
      <c r="K38" s="9">
        <f t="shared" si="6"/>
        <v>1.4186440677966101</v>
      </c>
      <c r="L38" s="2">
        <v>2021</v>
      </c>
      <c r="M38" s="9">
        <f t="shared" si="6"/>
        <v>1.4186440677966101</v>
      </c>
      <c r="N38" s="12" t="s">
        <v>132</v>
      </c>
      <c r="O38" s="2" t="s">
        <v>129</v>
      </c>
      <c r="P38" s="19">
        <v>0.63</v>
      </c>
      <c r="Q38" s="19">
        <v>0.63</v>
      </c>
      <c r="R38" s="9">
        <v>0</v>
      </c>
      <c r="S38" s="9">
        <v>0</v>
      </c>
    </row>
    <row r="39" spans="1:19" ht="28.5" x14ac:dyDescent="0.2">
      <c r="A39" s="3" t="s">
        <v>180</v>
      </c>
      <c r="B39" s="5" t="s">
        <v>181</v>
      </c>
      <c r="C39" s="2" t="s">
        <v>57</v>
      </c>
      <c r="D39" s="2">
        <v>1.0680000000000001</v>
      </c>
      <c r="E39" s="1" t="s">
        <v>313</v>
      </c>
      <c r="F39" s="2">
        <v>1.0680000000000001</v>
      </c>
      <c r="G39" s="9">
        <v>0</v>
      </c>
      <c r="H39" s="9">
        <v>0</v>
      </c>
      <c r="I39" s="2">
        <v>1.0680000000000001</v>
      </c>
      <c r="J39" s="9">
        <v>0</v>
      </c>
      <c r="K39" s="9">
        <f t="shared" si="6"/>
        <v>0.90508474576271192</v>
      </c>
      <c r="L39" s="2">
        <v>2021</v>
      </c>
      <c r="M39" s="9">
        <f t="shared" si="6"/>
        <v>0.90508474576271192</v>
      </c>
      <c r="N39" s="12" t="s">
        <v>132</v>
      </c>
      <c r="O39" s="2" t="s">
        <v>129</v>
      </c>
      <c r="P39" s="19">
        <v>0.16</v>
      </c>
      <c r="Q39" s="19">
        <v>0.16</v>
      </c>
      <c r="R39" s="9">
        <v>0</v>
      </c>
      <c r="S39" s="9">
        <v>0</v>
      </c>
    </row>
    <row r="40" spans="1:19" ht="28.5" x14ac:dyDescent="0.2">
      <c r="A40" s="3" t="s">
        <v>182</v>
      </c>
      <c r="B40" s="5" t="s">
        <v>183</v>
      </c>
      <c r="C40" s="2" t="s">
        <v>58</v>
      </c>
      <c r="D40" s="2">
        <v>1.0680000000000001</v>
      </c>
      <c r="E40" s="1" t="s">
        <v>313</v>
      </c>
      <c r="F40" s="2">
        <v>1.0680000000000001</v>
      </c>
      <c r="G40" s="9">
        <v>0</v>
      </c>
      <c r="H40" s="9">
        <v>0</v>
      </c>
      <c r="I40" s="2">
        <v>1.0680000000000001</v>
      </c>
      <c r="J40" s="9">
        <v>0</v>
      </c>
      <c r="K40" s="9">
        <f t="shared" si="6"/>
        <v>0.90508474576271192</v>
      </c>
      <c r="L40" s="2">
        <v>2021</v>
      </c>
      <c r="M40" s="9">
        <f t="shared" si="6"/>
        <v>0.90508474576271192</v>
      </c>
      <c r="N40" s="12" t="s">
        <v>132</v>
      </c>
      <c r="O40" s="2" t="s">
        <v>129</v>
      </c>
      <c r="P40" s="19">
        <v>0.16</v>
      </c>
      <c r="Q40" s="19">
        <v>0.16</v>
      </c>
      <c r="R40" s="9">
        <v>0</v>
      </c>
      <c r="S40" s="9">
        <v>0</v>
      </c>
    </row>
    <row r="41" spans="1:19" ht="28.5" x14ac:dyDescent="0.2">
      <c r="A41" s="3" t="s">
        <v>184</v>
      </c>
      <c r="B41" s="5" t="s">
        <v>185</v>
      </c>
      <c r="C41" s="2" t="s">
        <v>59</v>
      </c>
      <c r="D41" s="2">
        <v>1.0680000000000001</v>
      </c>
      <c r="E41" s="1" t="s">
        <v>313</v>
      </c>
      <c r="F41" s="2">
        <v>1.0680000000000001</v>
      </c>
      <c r="G41" s="9">
        <v>0</v>
      </c>
      <c r="H41" s="9">
        <v>0</v>
      </c>
      <c r="I41" s="2">
        <v>1.0680000000000001</v>
      </c>
      <c r="J41" s="9">
        <v>0</v>
      </c>
      <c r="K41" s="9">
        <f t="shared" si="6"/>
        <v>0.90508474576271192</v>
      </c>
      <c r="L41" s="2">
        <v>2021</v>
      </c>
      <c r="M41" s="9">
        <f t="shared" si="6"/>
        <v>0.90508474576271192</v>
      </c>
      <c r="N41" s="12" t="s">
        <v>132</v>
      </c>
      <c r="O41" s="2" t="s">
        <v>129</v>
      </c>
      <c r="P41" s="19">
        <v>0.16</v>
      </c>
      <c r="Q41" s="19">
        <v>0.16</v>
      </c>
      <c r="R41" s="9">
        <v>0</v>
      </c>
      <c r="S41" s="9">
        <v>0</v>
      </c>
    </row>
    <row r="42" spans="1:19" ht="28.5" x14ac:dyDescent="0.2">
      <c r="A42" s="3" t="s">
        <v>186</v>
      </c>
      <c r="B42" s="5" t="s">
        <v>187</v>
      </c>
      <c r="C42" s="2" t="s">
        <v>60</v>
      </c>
      <c r="D42" s="2">
        <v>1.0680000000000001</v>
      </c>
      <c r="E42" s="1" t="s">
        <v>313</v>
      </c>
      <c r="F42" s="2">
        <v>1.0680000000000001</v>
      </c>
      <c r="G42" s="9">
        <v>0</v>
      </c>
      <c r="H42" s="9">
        <v>0</v>
      </c>
      <c r="I42" s="2">
        <v>1.0680000000000001</v>
      </c>
      <c r="J42" s="9">
        <v>0</v>
      </c>
      <c r="K42" s="9">
        <f t="shared" si="6"/>
        <v>0.90508474576271192</v>
      </c>
      <c r="L42" s="2">
        <v>2021</v>
      </c>
      <c r="M42" s="9">
        <f t="shared" si="6"/>
        <v>0.90508474576271192</v>
      </c>
      <c r="N42" s="12" t="s">
        <v>132</v>
      </c>
      <c r="O42" s="2" t="s">
        <v>129</v>
      </c>
      <c r="P42" s="19">
        <v>0.16</v>
      </c>
      <c r="Q42" s="19">
        <v>0.16</v>
      </c>
      <c r="R42" s="9">
        <v>0</v>
      </c>
      <c r="S42" s="9">
        <v>0</v>
      </c>
    </row>
    <row r="43" spans="1:19" ht="38.25" x14ac:dyDescent="0.2">
      <c r="A43" s="3" t="s">
        <v>61</v>
      </c>
      <c r="B43" s="5" t="s">
        <v>62</v>
      </c>
      <c r="C43" s="2" t="s">
        <v>129</v>
      </c>
      <c r="D43" s="9">
        <f>D44+D85</f>
        <v>146.739</v>
      </c>
      <c r="E43" s="1" t="s">
        <v>313</v>
      </c>
      <c r="F43" s="9">
        <f t="shared" ref="F43:M43" si="7">F44+F85</f>
        <v>146.739</v>
      </c>
      <c r="G43" s="9">
        <f t="shared" si="7"/>
        <v>0</v>
      </c>
      <c r="H43" s="9">
        <f t="shared" si="7"/>
        <v>0</v>
      </c>
      <c r="I43" s="9">
        <f t="shared" si="7"/>
        <v>146.739</v>
      </c>
      <c r="J43" s="9">
        <f t="shared" si="7"/>
        <v>0</v>
      </c>
      <c r="K43" s="9">
        <f t="shared" si="7"/>
        <v>124.35508474576272</v>
      </c>
      <c r="L43" s="2" t="s">
        <v>129</v>
      </c>
      <c r="M43" s="9">
        <f t="shared" si="7"/>
        <v>124.35508474576272</v>
      </c>
      <c r="N43" s="2" t="s">
        <v>129</v>
      </c>
      <c r="O43" s="2" t="s">
        <v>129</v>
      </c>
      <c r="P43" s="2" t="s">
        <v>129</v>
      </c>
      <c r="Q43" s="2" t="s">
        <v>129</v>
      </c>
      <c r="R43" s="9">
        <f t="shared" ref="R43" si="8">R44+R85</f>
        <v>92.521000000000015</v>
      </c>
      <c r="S43" s="9">
        <f t="shared" ref="S43" si="9">S44+S85</f>
        <v>92.521000000000015</v>
      </c>
    </row>
    <row r="44" spans="1:19" ht="28.5" x14ac:dyDescent="0.2">
      <c r="A44" s="3" t="s">
        <v>63</v>
      </c>
      <c r="B44" s="5" t="s">
        <v>64</v>
      </c>
      <c r="C44" s="2" t="s">
        <v>129</v>
      </c>
      <c r="D44" s="9">
        <f>D45+D46+D47+D48+D49+D50+D51+D52+D53+D54+D55+D56+D57+D58+D59+D60+D61+D62+D63+D64+D65+D66+D67+D68+D69+D70+D71+D72+D73+D74+D75+D76+D77+D78+D79+D80+D81+D82+D83+D84</f>
        <v>57.130999999999993</v>
      </c>
      <c r="E44" s="1" t="s">
        <v>313</v>
      </c>
      <c r="F44" s="9">
        <f t="shared" ref="F44:M44" si="10">F45+F46+F47+F48+F49+F50+F51+F52+F53+F54+F55+F56+F57+F58+F59+F60+F61+F62+F63+F64+F65+F66+F67+F68+F69+F70+F71+F72+F73+F74+F75+F76+F77+F78+F79+F80+F81+F82+F83+F84</f>
        <v>57.130999999999993</v>
      </c>
      <c r="G44" s="9">
        <f t="shared" si="10"/>
        <v>0</v>
      </c>
      <c r="H44" s="9">
        <f t="shared" si="10"/>
        <v>0</v>
      </c>
      <c r="I44" s="9">
        <f t="shared" si="10"/>
        <v>57.130999999999993</v>
      </c>
      <c r="J44" s="9">
        <f t="shared" si="10"/>
        <v>0</v>
      </c>
      <c r="K44" s="9">
        <f t="shared" si="10"/>
        <v>48.416101694915262</v>
      </c>
      <c r="L44" s="2" t="s">
        <v>129</v>
      </c>
      <c r="M44" s="9">
        <f t="shared" si="10"/>
        <v>48.416101694915262</v>
      </c>
      <c r="N44" s="2" t="s">
        <v>129</v>
      </c>
      <c r="O44" s="2" t="s">
        <v>129</v>
      </c>
      <c r="P44" s="2" t="s">
        <v>129</v>
      </c>
      <c r="Q44" s="2" t="s">
        <v>129</v>
      </c>
      <c r="R44" s="9">
        <f t="shared" ref="R44" si="11">R45+R46+R47+R48+R49+R50+R51+R52+R53+R54+R55+R56+R57+R58+R59+R60+R61+R62+R63+R64+R65+R66+R67+R68+R69+R70+R71+R72+R73+R74+R75+R76+R77+R78+R79+R80+R81+R82+R83+R84</f>
        <v>65.331000000000017</v>
      </c>
      <c r="S44" s="9">
        <f t="shared" ref="S44" si="12">S45+S46+S47+S48+S49+S50+S51+S52+S53+S54+S55+S56+S57+S58+S59+S60+S61+S62+S63+S64+S65+S66+S67+S68+S69+S70+S71+S72+S73+S74+S75+S76+S77+S78+S79+S80+S81+S82+S83+S84</f>
        <v>65.331000000000017</v>
      </c>
    </row>
    <row r="45" spans="1:19" ht="28.5" x14ac:dyDescent="0.2">
      <c r="A45" s="3" t="s">
        <v>188</v>
      </c>
      <c r="B45" s="5" t="s">
        <v>189</v>
      </c>
      <c r="C45" s="2" t="s">
        <v>190</v>
      </c>
      <c r="D45" s="20">
        <v>3.7879999999999998</v>
      </c>
      <c r="E45" s="1" t="s">
        <v>313</v>
      </c>
      <c r="F45" s="20">
        <v>3.7879999999999998</v>
      </c>
      <c r="G45" s="9">
        <v>0</v>
      </c>
      <c r="H45" s="9">
        <v>0</v>
      </c>
      <c r="I45" s="20">
        <v>3.7879999999999998</v>
      </c>
      <c r="J45" s="9">
        <v>0</v>
      </c>
      <c r="K45" s="9">
        <f t="shared" ref="K45:M107" si="13">D45/1.18</f>
        <v>3.2101694915254235</v>
      </c>
      <c r="L45" s="2">
        <v>2017</v>
      </c>
      <c r="M45" s="9">
        <f t="shared" si="13"/>
        <v>3.2101694915254235</v>
      </c>
      <c r="N45" s="12" t="s">
        <v>132</v>
      </c>
      <c r="O45" s="2" t="s">
        <v>129</v>
      </c>
      <c r="P45" s="2" t="s">
        <v>129</v>
      </c>
      <c r="Q45" s="2" t="s">
        <v>129</v>
      </c>
      <c r="R45" s="9">
        <v>1.58</v>
      </c>
      <c r="S45" s="9">
        <v>1.58</v>
      </c>
    </row>
    <row r="46" spans="1:19" ht="28.5" x14ac:dyDescent="0.2">
      <c r="A46" s="3" t="s">
        <v>191</v>
      </c>
      <c r="B46" s="5" t="s">
        <v>192</v>
      </c>
      <c r="C46" s="2" t="s">
        <v>89</v>
      </c>
      <c r="D46" s="20">
        <v>2.8759999999999999</v>
      </c>
      <c r="E46" s="1" t="s">
        <v>313</v>
      </c>
      <c r="F46" s="20">
        <v>2.8759999999999999</v>
      </c>
      <c r="G46" s="9">
        <v>0</v>
      </c>
      <c r="H46" s="9">
        <v>0</v>
      </c>
      <c r="I46" s="20">
        <v>2.8759999999999999</v>
      </c>
      <c r="J46" s="9">
        <v>0</v>
      </c>
      <c r="K46" s="9">
        <f t="shared" si="13"/>
        <v>2.4372881355932203</v>
      </c>
      <c r="L46" s="2">
        <v>2017</v>
      </c>
      <c r="M46" s="9">
        <f t="shared" si="13"/>
        <v>2.4372881355932203</v>
      </c>
      <c r="N46" s="12" t="s">
        <v>132</v>
      </c>
      <c r="O46" s="2" t="s">
        <v>129</v>
      </c>
      <c r="P46" s="2" t="s">
        <v>129</v>
      </c>
      <c r="Q46" s="2" t="s">
        <v>129</v>
      </c>
      <c r="R46" s="9">
        <v>1.9330000000000001</v>
      </c>
      <c r="S46" s="9">
        <v>1.9330000000000001</v>
      </c>
    </row>
    <row r="47" spans="1:19" ht="28.5" x14ac:dyDescent="0.2">
      <c r="A47" s="3" t="s">
        <v>193</v>
      </c>
      <c r="B47" s="5" t="s">
        <v>194</v>
      </c>
      <c r="C47" s="2" t="s">
        <v>90</v>
      </c>
      <c r="D47" s="20">
        <v>0.76200000000000001</v>
      </c>
      <c r="E47" s="1" t="s">
        <v>313</v>
      </c>
      <c r="F47" s="20">
        <v>0.76200000000000001</v>
      </c>
      <c r="G47" s="9">
        <v>0</v>
      </c>
      <c r="H47" s="9">
        <v>0</v>
      </c>
      <c r="I47" s="20">
        <v>0.76200000000000001</v>
      </c>
      <c r="J47" s="9">
        <v>0</v>
      </c>
      <c r="K47" s="9">
        <f t="shared" si="13"/>
        <v>0.64576271186440681</v>
      </c>
      <c r="L47" s="2">
        <v>2017</v>
      </c>
      <c r="M47" s="9">
        <f t="shared" si="13"/>
        <v>0.64576271186440681</v>
      </c>
      <c r="N47" s="12" t="s">
        <v>132</v>
      </c>
      <c r="O47" s="2" t="s">
        <v>129</v>
      </c>
      <c r="P47" s="2" t="s">
        <v>129</v>
      </c>
      <c r="Q47" s="2" t="s">
        <v>129</v>
      </c>
      <c r="R47" s="9">
        <v>4.3</v>
      </c>
      <c r="S47" s="9">
        <v>4.3</v>
      </c>
    </row>
    <row r="48" spans="1:19" ht="28.5" x14ac:dyDescent="0.2">
      <c r="A48" s="3" t="s">
        <v>195</v>
      </c>
      <c r="B48" s="5" t="s">
        <v>196</v>
      </c>
      <c r="C48" s="2" t="s">
        <v>91</v>
      </c>
      <c r="D48" s="20">
        <v>0.89700000000000002</v>
      </c>
      <c r="E48" s="1" t="s">
        <v>313</v>
      </c>
      <c r="F48" s="20">
        <v>0.89700000000000002</v>
      </c>
      <c r="G48" s="9">
        <v>0</v>
      </c>
      <c r="H48" s="9">
        <v>0</v>
      </c>
      <c r="I48" s="20">
        <v>0.89700000000000002</v>
      </c>
      <c r="J48" s="9">
        <v>0</v>
      </c>
      <c r="K48" s="9">
        <f t="shared" si="13"/>
        <v>0.76016949152542379</v>
      </c>
      <c r="L48" s="2">
        <v>2017</v>
      </c>
      <c r="M48" s="9">
        <f t="shared" si="13"/>
        <v>0.76016949152542379</v>
      </c>
      <c r="N48" s="12" t="s">
        <v>132</v>
      </c>
      <c r="O48" s="2" t="s">
        <v>129</v>
      </c>
      <c r="P48" s="2" t="s">
        <v>129</v>
      </c>
      <c r="Q48" s="2" t="s">
        <v>129</v>
      </c>
      <c r="R48" s="9">
        <v>2.2000000000000002</v>
      </c>
      <c r="S48" s="9">
        <v>2.2000000000000002</v>
      </c>
    </row>
    <row r="49" spans="1:19" ht="28.5" x14ac:dyDescent="0.2">
      <c r="A49" s="3" t="s">
        <v>197</v>
      </c>
      <c r="B49" s="5" t="s">
        <v>198</v>
      </c>
      <c r="C49" s="2" t="s">
        <v>92</v>
      </c>
      <c r="D49" s="20">
        <v>0.91300000000000003</v>
      </c>
      <c r="E49" s="1" t="s">
        <v>313</v>
      </c>
      <c r="F49" s="20">
        <v>0.91300000000000003</v>
      </c>
      <c r="G49" s="9">
        <v>0</v>
      </c>
      <c r="H49" s="9">
        <v>0</v>
      </c>
      <c r="I49" s="20">
        <v>0.91300000000000003</v>
      </c>
      <c r="J49" s="9">
        <v>0</v>
      </c>
      <c r="K49" s="9">
        <f t="shared" si="13"/>
        <v>0.7737288135593221</v>
      </c>
      <c r="L49" s="2">
        <v>2017</v>
      </c>
      <c r="M49" s="9">
        <f t="shared" si="13"/>
        <v>0.7737288135593221</v>
      </c>
      <c r="N49" s="12" t="s">
        <v>132</v>
      </c>
      <c r="O49" s="2" t="s">
        <v>129</v>
      </c>
      <c r="P49" s="2" t="s">
        <v>129</v>
      </c>
      <c r="Q49" s="2" t="s">
        <v>129</v>
      </c>
      <c r="R49" s="9">
        <v>1.36</v>
      </c>
      <c r="S49" s="9">
        <v>1.36</v>
      </c>
    </row>
    <row r="50" spans="1:19" ht="28.5" x14ac:dyDescent="0.2">
      <c r="A50" s="3" t="s">
        <v>199</v>
      </c>
      <c r="B50" s="5" t="s">
        <v>200</v>
      </c>
      <c r="C50" s="2" t="s">
        <v>93</v>
      </c>
      <c r="D50" s="20">
        <v>1.204</v>
      </c>
      <c r="E50" s="1" t="s">
        <v>313</v>
      </c>
      <c r="F50" s="20">
        <v>1.204</v>
      </c>
      <c r="G50" s="9">
        <v>0</v>
      </c>
      <c r="H50" s="9">
        <v>0</v>
      </c>
      <c r="I50" s="20">
        <v>1.204</v>
      </c>
      <c r="J50" s="9">
        <v>0</v>
      </c>
      <c r="K50" s="9">
        <f t="shared" si="13"/>
        <v>1.0203389830508476</v>
      </c>
      <c r="L50" s="2">
        <v>2017</v>
      </c>
      <c r="M50" s="9">
        <f t="shared" si="13"/>
        <v>1.0203389830508476</v>
      </c>
      <c r="N50" s="12" t="s">
        <v>132</v>
      </c>
      <c r="O50" s="2" t="s">
        <v>129</v>
      </c>
      <c r="P50" s="2" t="s">
        <v>129</v>
      </c>
      <c r="Q50" s="2" t="s">
        <v>129</v>
      </c>
      <c r="R50" s="9">
        <v>2.5499999999999998</v>
      </c>
      <c r="S50" s="9">
        <v>2.5499999999999998</v>
      </c>
    </row>
    <row r="51" spans="1:19" ht="28.5" x14ac:dyDescent="0.2">
      <c r="A51" s="3" t="s">
        <v>201</v>
      </c>
      <c r="B51" s="5" t="s">
        <v>202</v>
      </c>
      <c r="C51" s="2" t="s">
        <v>94</v>
      </c>
      <c r="D51" s="20">
        <v>2.9670000000000001</v>
      </c>
      <c r="E51" s="1" t="s">
        <v>313</v>
      </c>
      <c r="F51" s="20">
        <v>2.9670000000000001</v>
      </c>
      <c r="G51" s="9">
        <v>0</v>
      </c>
      <c r="H51" s="9">
        <v>0</v>
      </c>
      <c r="I51" s="20">
        <v>2.9670000000000001</v>
      </c>
      <c r="J51" s="9">
        <v>0</v>
      </c>
      <c r="K51" s="9">
        <f t="shared" si="13"/>
        <v>2.5144067796610172</v>
      </c>
      <c r="L51" s="2">
        <v>2017</v>
      </c>
      <c r="M51" s="9">
        <f t="shared" si="13"/>
        <v>2.5144067796610172</v>
      </c>
      <c r="N51" s="12" t="s">
        <v>132</v>
      </c>
      <c r="O51" s="2" t="s">
        <v>129</v>
      </c>
      <c r="P51" s="2" t="s">
        <v>129</v>
      </c>
      <c r="Q51" s="2" t="s">
        <v>129</v>
      </c>
      <c r="R51" s="9">
        <v>4.3</v>
      </c>
      <c r="S51" s="9">
        <v>4.3</v>
      </c>
    </row>
    <row r="52" spans="1:19" ht="28.5" x14ac:dyDescent="0.2">
      <c r="A52" s="3" t="s">
        <v>203</v>
      </c>
      <c r="B52" s="5" t="s">
        <v>204</v>
      </c>
      <c r="C52" s="2" t="s">
        <v>95</v>
      </c>
      <c r="D52" s="20">
        <v>2.2639999999999998</v>
      </c>
      <c r="E52" s="1" t="s">
        <v>313</v>
      </c>
      <c r="F52" s="20">
        <v>2.2639999999999998</v>
      </c>
      <c r="G52" s="9">
        <v>0</v>
      </c>
      <c r="H52" s="9">
        <v>0</v>
      </c>
      <c r="I52" s="20">
        <v>2.2639999999999998</v>
      </c>
      <c r="J52" s="9">
        <v>0</v>
      </c>
      <c r="K52" s="9">
        <f t="shared" si="13"/>
        <v>1.9186440677966101</v>
      </c>
      <c r="L52" s="2">
        <v>2017</v>
      </c>
      <c r="M52" s="9">
        <f t="shared" si="13"/>
        <v>1.9186440677966101</v>
      </c>
      <c r="N52" s="12" t="s">
        <v>132</v>
      </c>
      <c r="O52" s="2" t="s">
        <v>129</v>
      </c>
      <c r="P52" s="2" t="s">
        <v>129</v>
      </c>
      <c r="Q52" s="2" t="s">
        <v>129</v>
      </c>
      <c r="R52" s="9">
        <v>2.25</v>
      </c>
      <c r="S52" s="9">
        <v>2.25</v>
      </c>
    </row>
    <row r="53" spans="1:19" ht="28.5" x14ac:dyDescent="0.2">
      <c r="A53" s="3" t="s">
        <v>205</v>
      </c>
      <c r="B53" s="5" t="s">
        <v>206</v>
      </c>
      <c r="C53" s="2" t="s">
        <v>96</v>
      </c>
      <c r="D53" s="20">
        <v>1.103</v>
      </c>
      <c r="E53" s="1" t="s">
        <v>313</v>
      </c>
      <c r="F53" s="20">
        <v>1.103</v>
      </c>
      <c r="G53" s="9">
        <v>0</v>
      </c>
      <c r="H53" s="9">
        <v>0</v>
      </c>
      <c r="I53" s="20">
        <v>1.103</v>
      </c>
      <c r="J53" s="9">
        <v>0</v>
      </c>
      <c r="K53" s="9">
        <f t="shared" si="13"/>
        <v>0.93474576271186449</v>
      </c>
      <c r="L53" s="2">
        <v>2017</v>
      </c>
      <c r="M53" s="9">
        <f t="shared" si="13"/>
        <v>0.93474576271186449</v>
      </c>
      <c r="N53" s="12" t="s">
        <v>132</v>
      </c>
      <c r="O53" s="2" t="s">
        <v>129</v>
      </c>
      <c r="P53" s="2" t="s">
        <v>129</v>
      </c>
      <c r="Q53" s="2" t="s">
        <v>129</v>
      </c>
      <c r="R53" s="9">
        <v>1.69</v>
      </c>
      <c r="S53" s="9">
        <v>1.69</v>
      </c>
    </row>
    <row r="54" spans="1:19" ht="28.5" x14ac:dyDescent="0.2">
      <c r="A54" s="3" t="s">
        <v>207</v>
      </c>
      <c r="B54" s="5" t="s">
        <v>208</v>
      </c>
      <c r="C54" s="2" t="s">
        <v>97</v>
      </c>
      <c r="D54" s="20">
        <v>0.69299999999999995</v>
      </c>
      <c r="E54" s="1" t="s">
        <v>313</v>
      </c>
      <c r="F54" s="20">
        <v>0.69299999999999995</v>
      </c>
      <c r="G54" s="9">
        <v>0</v>
      </c>
      <c r="H54" s="9">
        <v>0</v>
      </c>
      <c r="I54" s="20">
        <v>0.69299999999999995</v>
      </c>
      <c r="J54" s="9">
        <v>0</v>
      </c>
      <c r="K54" s="9">
        <f t="shared" si="13"/>
        <v>0.58728813559322035</v>
      </c>
      <c r="L54" s="2">
        <v>2017</v>
      </c>
      <c r="M54" s="9">
        <f t="shared" si="13"/>
        <v>0.58728813559322035</v>
      </c>
      <c r="N54" s="12" t="s">
        <v>132</v>
      </c>
      <c r="O54" s="2" t="s">
        <v>129</v>
      </c>
      <c r="P54" s="2" t="s">
        <v>129</v>
      </c>
      <c r="Q54" s="2" t="s">
        <v>129</v>
      </c>
      <c r="R54" s="9">
        <v>0.93</v>
      </c>
      <c r="S54" s="9">
        <v>0.93</v>
      </c>
    </row>
    <row r="55" spans="1:19" ht="28.5" x14ac:dyDescent="0.2">
      <c r="A55" s="3" t="s">
        <v>209</v>
      </c>
      <c r="B55" s="5" t="s">
        <v>210</v>
      </c>
      <c r="C55" s="2" t="s">
        <v>98</v>
      </c>
      <c r="D55" s="20">
        <v>0.49099999999999999</v>
      </c>
      <c r="E55" s="1" t="s">
        <v>313</v>
      </c>
      <c r="F55" s="20">
        <v>0.49099999999999999</v>
      </c>
      <c r="G55" s="9">
        <v>0</v>
      </c>
      <c r="H55" s="9">
        <v>0</v>
      </c>
      <c r="I55" s="20">
        <v>0.49099999999999999</v>
      </c>
      <c r="J55" s="9">
        <v>0</v>
      </c>
      <c r="K55" s="9">
        <f t="shared" si="13"/>
        <v>0.41610169491525423</v>
      </c>
      <c r="L55" s="2">
        <v>2017</v>
      </c>
      <c r="M55" s="9">
        <f t="shared" si="13"/>
        <v>0.41610169491525423</v>
      </c>
      <c r="N55" s="12" t="s">
        <v>132</v>
      </c>
      <c r="O55" s="2" t="s">
        <v>129</v>
      </c>
      <c r="P55" s="2" t="s">
        <v>129</v>
      </c>
      <c r="Q55" s="2" t="s">
        <v>129</v>
      </c>
      <c r="R55" s="9">
        <v>0.8</v>
      </c>
      <c r="S55" s="9">
        <v>0.8</v>
      </c>
    </row>
    <row r="56" spans="1:19" ht="28.5" x14ac:dyDescent="0.2">
      <c r="A56" s="3" t="s">
        <v>211</v>
      </c>
      <c r="B56" s="5" t="s">
        <v>212</v>
      </c>
      <c r="C56" s="2" t="s">
        <v>99</v>
      </c>
      <c r="D56" s="20">
        <v>1.5820000000000001</v>
      </c>
      <c r="E56" s="1" t="s">
        <v>313</v>
      </c>
      <c r="F56" s="20">
        <v>1.5820000000000001</v>
      </c>
      <c r="G56" s="9">
        <v>0</v>
      </c>
      <c r="H56" s="9">
        <v>0</v>
      </c>
      <c r="I56" s="20">
        <v>1.5820000000000001</v>
      </c>
      <c r="J56" s="9">
        <v>0</v>
      </c>
      <c r="K56" s="9">
        <f t="shared" si="13"/>
        <v>1.340677966101695</v>
      </c>
      <c r="L56" s="2">
        <v>2017</v>
      </c>
      <c r="M56" s="9">
        <f t="shared" si="13"/>
        <v>1.340677966101695</v>
      </c>
      <c r="N56" s="12" t="s">
        <v>132</v>
      </c>
      <c r="O56" s="2" t="s">
        <v>129</v>
      </c>
      <c r="P56" s="2" t="s">
        <v>129</v>
      </c>
      <c r="Q56" s="2" t="s">
        <v>129</v>
      </c>
      <c r="R56" s="9">
        <v>2.1</v>
      </c>
      <c r="S56" s="9">
        <v>2.1</v>
      </c>
    </row>
    <row r="57" spans="1:19" ht="28.5" x14ac:dyDescent="0.2">
      <c r="A57" s="3" t="s">
        <v>213</v>
      </c>
      <c r="B57" s="5" t="s">
        <v>214</v>
      </c>
      <c r="C57" s="2" t="s">
        <v>100</v>
      </c>
      <c r="D57" s="20">
        <v>0.8</v>
      </c>
      <c r="E57" s="1" t="s">
        <v>313</v>
      </c>
      <c r="F57" s="20">
        <v>0.8</v>
      </c>
      <c r="G57" s="9">
        <v>0</v>
      </c>
      <c r="H57" s="9">
        <v>0</v>
      </c>
      <c r="I57" s="20">
        <v>0.8</v>
      </c>
      <c r="J57" s="9">
        <v>0</v>
      </c>
      <c r="K57" s="9">
        <f t="shared" si="13"/>
        <v>0.67796610169491534</v>
      </c>
      <c r="L57" s="2">
        <v>2017</v>
      </c>
      <c r="M57" s="9">
        <f t="shared" si="13"/>
        <v>0.67796610169491534</v>
      </c>
      <c r="N57" s="12" t="s">
        <v>132</v>
      </c>
      <c r="O57" s="2" t="s">
        <v>129</v>
      </c>
      <c r="P57" s="2" t="s">
        <v>129</v>
      </c>
      <c r="Q57" s="2" t="s">
        <v>129</v>
      </c>
      <c r="R57" s="9">
        <v>1.3</v>
      </c>
      <c r="S57" s="9">
        <v>1.3</v>
      </c>
    </row>
    <row r="58" spans="1:19" ht="28.5" x14ac:dyDescent="0.2">
      <c r="A58" s="3" t="s">
        <v>215</v>
      </c>
      <c r="B58" s="5" t="s">
        <v>216</v>
      </c>
      <c r="C58" s="2" t="s">
        <v>101</v>
      </c>
      <c r="D58" s="20">
        <v>1.107</v>
      </c>
      <c r="E58" s="1" t="s">
        <v>313</v>
      </c>
      <c r="F58" s="20">
        <v>1.107</v>
      </c>
      <c r="G58" s="9">
        <v>0</v>
      </c>
      <c r="H58" s="9">
        <v>0</v>
      </c>
      <c r="I58" s="20">
        <v>1.107</v>
      </c>
      <c r="J58" s="9">
        <v>0</v>
      </c>
      <c r="K58" s="9">
        <f t="shared" si="13"/>
        <v>0.93813559322033901</v>
      </c>
      <c r="L58" s="2">
        <v>2018</v>
      </c>
      <c r="M58" s="9">
        <f t="shared" si="13"/>
        <v>0.93813559322033901</v>
      </c>
      <c r="N58" s="12" t="s">
        <v>132</v>
      </c>
      <c r="O58" s="2" t="s">
        <v>129</v>
      </c>
      <c r="P58" s="2" t="s">
        <v>129</v>
      </c>
      <c r="Q58" s="2" t="s">
        <v>129</v>
      </c>
      <c r="R58" s="9">
        <v>1.39</v>
      </c>
      <c r="S58" s="9">
        <v>1.39</v>
      </c>
    </row>
    <row r="59" spans="1:19" ht="28.5" x14ac:dyDescent="0.2">
      <c r="A59" s="3" t="s">
        <v>217</v>
      </c>
      <c r="B59" s="8" t="s">
        <v>218</v>
      </c>
      <c r="C59" s="2" t="s">
        <v>102</v>
      </c>
      <c r="D59" s="20">
        <v>1.218</v>
      </c>
      <c r="E59" s="1" t="s">
        <v>313</v>
      </c>
      <c r="F59" s="20">
        <v>1.218</v>
      </c>
      <c r="G59" s="9">
        <v>0</v>
      </c>
      <c r="H59" s="9">
        <v>0</v>
      </c>
      <c r="I59" s="20">
        <v>1.218</v>
      </c>
      <c r="J59" s="9">
        <v>0</v>
      </c>
      <c r="K59" s="9">
        <f t="shared" si="13"/>
        <v>1.0322033898305085</v>
      </c>
      <c r="L59" s="2">
        <v>2018</v>
      </c>
      <c r="M59" s="9">
        <f t="shared" si="13"/>
        <v>1.0322033898305085</v>
      </c>
      <c r="N59" s="12" t="s">
        <v>132</v>
      </c>
      <c r="O59" s="2" t="s">
        <v>129</v>
      </c>
      <c r="P59" s="2" t="s">
        <v>129</v>
      </c>
      <c r="Q59" s="2" t="s">
        <v>129</v>
      </c>
      <c r="R59" s="9">
        <v>1.5289999999999999</v>
      </c>
      <c r="S59" s="9">
        <v>1.5289999999999999</v>
      </c>
    </row>
    <row r="60" spans="1:19" ht="28.5" x14ac:dyDescent="0.2">
      <c r="A60" s="3" t="s">
        <v>219</v>
      </c>
      <c r="B60" s="5" t="s">
        <v>220</v>
      </c>
      <c r="C60" s="2" t="s">
        <v>103</v>
      </c>
      <c r="D60" s="20">
        <v>0.66900000000000004</v>
      </c>
      <c r="E60" s="1" t="s">
        <v>313</v>
      </c>
      <c r="F60" s="20">
        <v>0.66900000000000004</v>
      </c>
      <c r="G60" s="9">
        <v>0</v>
      </c>
      <c r="H60" s="9">
        <v>0</v>
      </c>
      <c r="I60" s="20">
        <v>0.66900000000000004</v>
      </c>
      <c r="J60" s="9">
        <v>0</v>
      </c>
      <c r="K60" s="9">
        <f t="shared" si="13"/>
        <v>0.56694915254237299</v>
      </c>
      <c r="L60" s="2">
        <v>2018</v>
      </c>
      <c r="M60" s="9">
        <f t="shared" si="13"/>
        <v>0.56694915254237299</v>
      </c>
      <c r="N60" s="12" t="s">
        <v>132</v>
      </c>
      <c r="O60" s="2" t="s">
        <v>129</v>
      </c>
      <c r="P60" s="2" t="s">
        <v>129</v>
      </c>
      <c r="Q60" s="2" t="s">
        <v>129</v>
      </c>
      <c r="R60" s="9">
        <v>0.84</v>
      </c>
      <c r="S60" s="9">
        <v>0.84</v>
      </c>
    </row>
    <row r="61" spans="1:19" ht="28.5" x14ac:dyDescent="0.2">
      <c r="A61" s="3" t="s">
        <v>221</v>
      </c>
      <c r="B61" s="5" t="s">
        <v>222</v>
      </c>
      <c r="C61" s="2" t="s">
        <v>104</v>
      </c>
      <c r="D61" s="20">
        <v>1.0900000000000001</v>
      </c>
      <c r="E61" s="1" t="s">
        <v>313</v>
      </c>
      <c r="F61" s="20">
        <v>1.0900000000000001</v>
      </c>
      <c r="G61" s="9">
        <v>0</v>
      </c>
      <c r="H61" s="9">
        <v>0</v>
      </c>
      <c r="I61" s="20">
        <v>1.0900000000000001</v>
      </c>
      <c r="J61" s="9">
        <v>0</v>
      </c>
      <c r="K61" s="9">
        <f t="shared" si="13"/>
        <v>0.92372881355932213</v>
      </c>
      <c r="L61" s="2">
        <v>2018</v>
      </c>
      <c r="M61" s="9">
        <f t="shared" si="13"/>
        <v>0.92372881355932213</v>
      </c>
      <c r="N61" s="12" t="s">
        <v>132</v>
      </c>
      <c r="O61" s="2" t="s">
        <v>129</v>
      </c>
      <c r="P61" s="2" t="s">
        <v>129</v>
      </c>
      <c r="Q61" s="2" t="s">
        <v>129</v>
      </c>
      <c r="R61" s="9">
        <v>1.4</v>
      </c>
      <c r="S61" s="9">
        <v>1.4</v>
      </c>
    </row>
    <row r="62" spans="1:19" ht="28.5" x14ac:dyDescent="0.2">
      <c r="A62" s="3" t="s">
        <v>223</v>
      </c>
      <c r="B62" s="5" t="s">
        <v>224</v>
      </c>
      <c r="C62" s="2" t="s">
        <v>105</v>
      </c>
      <c r="D62" s="20">
        <v>6.0359999999999996</v>
      </c>
      <c r="E62" s="1" t="s">
        <v>313</v>
      </c>
      <c r="F62" s="20">
        <v>6.0359999999999996</v>
      </c>
      <c r="G62" s="9">
        <v>0</v>
      </c>
      <c r="H62" s="9">
        <v>0</v>
      </c>
      <c r="I62" s="20">
        <v>6.0359999999999996</v>
      </c>
      <c r="J62" s="9">
        <v>0</v>
      </c>
      <c r="K62" s="9">
        <f t="shared" si="13"/>
        <v>5.1152542372881351</v>
      </c>
      <c r="L62" s="2">
        <v>2019</v>
      </c>
      <c r="M62" s="9">
        <f t="shared" si="13"/>
        <v>5.1152542372881351</v>
      </c>
      <c r="N62" s="12" t="s">
        <v>132</v>
      </c>
      <c r="O62" s="2" t="s">
        <v>129</v>
      </c>
      <c r="P62" s="2" t="s">
        <v>129</v>
      </c>
      <c r="Q62" s="2" t="s">
        <v>129</v>
      </c>
      <c r="R62" s="9">
        <v>3</v>
      </c>
      <c r="S62" s="9">
        <v>3</v>
      </c>
    </row>
    <row r="63" spans="1:19" ht="28.5" x14ac:dyDescent="0.2">
      <c r="A63" s="3" t="s">
        <v>225</v>
      </c>
      <c r="B63" s="5" t="s">
        <v>226</v>
      </c>
      <c r="C63" s="2" t="s">
        <v>106</v>
      </c>
      <c r="D63" s="20">
        <v>3.9830000000000001</v>
      </c>
      <c r="E63" s="1" t="s">
        <v>313</v>
      </c>
      <c r="F63" s="20">
        <v>3.9830000000000001</v>
      </c>
      <c r="G63" s="9">
        <v>0</v>
      </c>
      <c r="H63" s="9">
        <v>0</v>
      </c>
      <c r="I63" s="20">
        <v>3.9830000000000001</v>
      </c>
      <c r="J63" s="9">
        <v>0</v>
      </c>
      <c r="K63" s="9">
        <f t="shared" si="13"/>
        <v>3.3754237288135598</v>
      </c>
      <c r="L63" s="2">
        <v>2019</v>
      </c>
      <c r="M63" s="9">
        <f t="shared" si="13"/>
        <v>3.3754237288135598</v>
      </c>
      <c r="N63" s="12" t="s">
        <v>132</v>
      </c>
      <c r="O63" s="2" t="s">
        <v>129</v>
      </c>
      <c r="P63" s="2" t="s">
        <v>129</v>
      </c>
      <c r="Q63" s="2" t="s">
        <v>129</v>
      </c>
      <c r="R63" s="9">
        <v>5</v>
      </c>
      <c r="S63" s="9">
        <v>5</v>
      </c>
    </row>
    <row r="64" spans="1:19" ht="28.5" x14ac:dyDescent="0.2">
      <c r="A64" s="3" t="s">
        <v>227</v>
      </c>
      <c r="B64" s="5" t="s">
        <v>228</v>
      </c>
      <c r="C64" s="2" t="s">
        <v>107</v>
      </c>
      <c r="D64" s="20">
        <v>1.585</v>
      </c>
      <c r="E64" s="1" t="s">
        <v>313</v>
      </c>
      <c r="F64" s="20">
        <v>1.585</v>
      </c>
      <c r="G64" s="9">
        <v>0</v>
      </c>
      <c r="H64" s="9">
        <v>0</v>
      </c>
      <c r="I64" s="20">
        <v>1.585</v>
      </c>
      <c r="J64" s="9">
        <v>0</v>
      </c>
      <c r="K64" s="9">
        <f t="shared" si="13"/>
        <v>1.3432203389830508</v>
      </c>
      <c r="L64" s="2">
        <v>2019</v>
      </c>
      <c r="M64" s="9">
        <f t="shared" si="13"/>
        <v>1.3432203389830508</v>
      </c>
      <c r="N64" s="12" t="s">
        <v>132</v>
      </c>
      <c r="O64" s="2" t="s">
        <v>129</v>
      </c>
      <c r="P64" s="2" t="s">
        <v>129</v>
      </c>
      <c r="Q64" s="2" t="s">
        <v>129</v>
      </c>
      <c r="R64" s="9">
        <v>1.99</v>
      </c>
      <c r="S64" s="9">
        <v>1.99</v>
      </c>
    </row>
    <row r="65" spans="1:19" ht="28.5" x14ac:dyDescent="0.2">
      <c r="A65" s="3" t="s">
        <v>229</v>
      </c>
      <c r="B65" s="5" t="s">
        <v>230</v>
      </c>
      <c r="C65" s="2" t="s">
        <v>108</v>
      </c>
      <c r="D65" s="20">
        <v>0.41799999999999998</v>
      </c>
      <c r="E65" s="1" t="s">
        <v>313</v>
      </c>
      <c r="F65" s="20">
        <v>0.41799999999999998</v>
      </c>
      <c r="G65" s="9">
        <v>0</v>
      </c>
      <c r="H65" s="9">
        <v>0</v>
      </c>
      <c r="I65" s="20">
        <v>0.41799999999999998</v>
      </c>
      <c r="J65" s="9">
        <v>0</v>
      </c>
      <c r="K65" s="9">
        <f t="shared" si="13"/>
        <v>0.35423728813559324</v>
      </c>
      <c r="L65" s="2">
        <v>2019</v>
      </c>
      <c r="M65" s="9">
        <f t="shared" si="13"/>
        <v>0.35423728813559324</v>
      </c>
      <c r="N65" s="12" t="s">
        <v>132</v>
      </c>
      <c r="O65" s="2" t="s">
        <v>129</v>
      </c>
      <c r="P65" s="2" t="s">
        <v>129</v>
      </c>
      <c r="Q65" s="2" t="s">
        <v>129</v>
      </c>
      <c r="R65" s="9">
        <v>0.52500000000000002</v>
      </c>
      <c r="S65" s="9">
        <v>0.52500000000000002</v>
      </c>
    </row>
    <row r="66" spans="1:19" ht="28.5" x14ac:dyDescent="0.2">
      <c r="A66" s="3" t="s">
        <v>231</v>
      </c>
      <c r="B66" s="5" t="s">
        <v>232</v>
      </c>
      <c r="C66" s="2" t="s">
        <v>109</v>
      </c>
      <c r="D66" s="20">
        <v>0.95599999999999996</v>
      </c>
      <c r="E66" s="1" t="s">
        <v>313</v>
      </c>
      <c r="F66" s="20">
        <v>0.95599999999999996</v>
      </c>
      <c r="G66" s="9">
        <v>0</v>
      </c>
      <c r="H66" s="9">
        <v>0</v>
      </c>
      <c r="I66" s="20">
        <v>0.95599999999999996</v>
      </c>
      <c r="J66" s="9">
        <v>0</v>
      </c>
      <c r="K66" s="9">
        <f t="shared" si="13"/>
        <v>0.81016949152542372</v>
      </c>
      <c r="L66" s="2">
        <v>2019</v>
      </c>
      <c r="M66" s="9">
        <f t="shared" si="13"/>
        <v>0.81016949152542372</v>
      </c>
      <c r="N66" s="12" t="s">
        <v>132</v>
      </c>
      <c r="O66" s="2" t="s">
        <v>129</v>
      </c>
      <c r="P66" s="2" t="s">
        <v>129</v>
      </c>
      <c r="Q66" s="2" t="s">
        <v>129</v>
      </c>
      <c r="R66" s="9">
        <v>1.2</v>
      </c>
      <c r="S66" s="9">
        <v>1.2</v>
      </c>
    </row>
    <row r="67" spans="1:19" ht="28.5" x14ac:dyDescent="0.2">
      <c r="A67" s="3" t="s">
        <v>233</v>
      </c>
      <c r="B67" s="8" t="s">
        <v>234</v>
      </c>
      <c r="C67" s="2" t="s">
        <v>110</v>
      </c>
      <c r="D67" s="20">
        <v>0.35799999999999998</v>
      </c>
      <c r="E67" s="1" t="s">
        <v>313</v>
      </c>
      <c r="F67" s="20">
        <v>0.35799999999999998</v>
      </c>
      <c r="G67" s="9">
        <v>0</v>
      </c>
      <c r="H67" s="9">
        <v>0</v>
      </c>
      <c r="I67" s="20">
        <v>0.35799999999999998</v>
      </c>
      <c r="J67" s="9">
        <v>0</v>
      </c>
      <c r="K67" s="9">
        <f t="shared" si="13"/>
        <v>0.30338983050847457</v>
      </c>
      <c r="L67" s="2">
        <v>2019</v>
      </c>
      <c r="M67" s="9">
        <f t="shared" si="13"/>
        <v>0.30338983050847457</v>
      </c>
      <c r="N67" s="12" t="s">
        <v>132</v>
      </c>
      <c r="O67" s="2" t="s">
        <v>129</v>
      </c>
      <c r="P67" s="2" t="s">
        <v>129</v>
      </c>
      <c r="Q67" s="2" t="s">
        <v>129</v>
      </c>
      <c r="R67" s="9">
        <v>0.45</v>
      </c>
      <c r="S67" s="9">
        <v>0.45</v>
      </c>
    </row>
    <row r="68" spans="1:19" ht="28.5" x14ac:dyDescent="0.2">
      <c r="A68" s="3" t="s">
        <v>235</v>
      </c>
      <c r="B68" s="8" t="s">
        <v>236</v>
      </c>
      <c r="C68" s="2" t="s">
        <v>111</v>
      </c>
      <c r="D68" s="20">
        <v>0.876</v>
      </c>
      <c r="E68" s="1" t="s">
        <v>313</v>
      </c>
      <c r="F68" s="20">
        <v>0.876</v>
      </c>
      <c r="G68" s="9">
        <v>0</v>
      </c>
      <c r="H68" s="9">
        <v>0</v>
      </c>
      <c r="I68" s="20">
        <v>0.876</v>
      </c>
      <c r="J68" s="9">
        <v>0</v>
      </c>
      <c r="K68" s="9">
        <f t="shared" si="13"/>
        <v>0.74237288135593227</v>
      </c>
      <c r="L68" s="2">
        <v>2019</v>
      </c>
      <c r="M68" s="9">
        <f t="shared" si="13"/>
        <v>0.74237288135593227</v>
      </c>
      <c r="N68" s="12" t="s">
        <v>132</v>
      </c>
      <c r="O68" s="2" t="s">
        <v>129</v>
      </c>
      <c r="P68" s="2" t="s">
        <v>129</v>
      </c>
      <c r="Q68" s="2" t="s">
        <v>129</v>
      </c>
      <c r="R68" s="9">
        <v>1.1000000000000001</v>
      </c>
      <c r="S68" s="9">
        <v>1.1000000000000001</v>
      </c>
    </row>
    <row r="69" spans="1:19" ht="28.5" x14ac:dyDescent="0.2">
      <c r="A69" s="3" t="s">
        <v>237</v>
      </c>
      <c r="B69" s="5" t="s">
        <v>238</v>
      </c>
      <c r="C69" s="2" t="s">
        <v>112</v>
      </c>
      <c r="D69" s="20">
        <v>1.69</v>
      </c>
      <c r="E69" s="1" t="s">
        <v>313</v>
      </c>
      <c r="F69" s="20">
        <v>1.69</v>
      </c>
      <c r="G69" s="9">
        <v>0</v>
      </c>
      <c r="H69" s="9">
        <v>0</v>
      </c>
      <c r="I69" s="20">
        <v>1.69</v>
      </c>
      <c r="J69" s="9">
        <v>0</v>
      </c>
      <c r="K69" s="9">
        <f t="shared" si="13"/>
        <v>1.4322033898305084</v>
      </c>
      <c r="L69" s="2">
        <v>2020</v>
      </c>
      <c r="M69" s="9">
        <f t="shared" si="13"/>
        <v>1.4322033898305084</v>
      </c>
      <c r="N69" s="12" t="s">
        <v>132</v>
      </c>
      <c r="O69" s="2" t="s">
        <v>129</v>
      </c>
      <c r="P69" s="2" t="s">
        <v>129</v>
      </c>
      <c r="Q69" s="2" t="s">
        <v>129</v>
      </c>
      <c r="R69" s="9">
        <v>0.84</v>
      </c>
      <c r="S69" s="9">
        <v>0.84</v>
      </c>
    </row>
    <row r="70" spans="1:19" ht="28.5" x14ac:dyDescent="0.2">
      <c r="A70" s="3" t="s">
        <v>239</v>
      </c>
      <c r="B70" s="5" t="s">
        <v>240</v>
      </c>
      <c r="C70" s="2" t="s">
        <v>113</v>
      </c>
      <c r="D70" s="20">
        <v>0.81200000000000006</v>
      </c>
      <c r="E70" s="1" t="s">
        <v>313</v>
      </c>
      <c r="F70" s="20">
        <v>0.81200000000000006</v>
      </c>
      <c r="G70" s="9">
        <v>0</v>
      </c>
      <c r="H70" s="9">
        <v>0</v>
      </c>
      <c r="I70" s="20">
        <v>0.81200000000000006</v>
      </c>
      <c r="J70" s="9">
        <v>0</v>
      </c>
      <c r="K70" s="9">
        <f t="shared" si="13"/>
        <v>0.68813559322033901</v>
      </c>
      <c r="L70" s="2">
        <v>2020</v>
      </c>
      <c r="M70" s="9">
        <f t="shared" si="13"/>
        <v>0.68813559322033901</v>
      </c>
      <c r="N70" s="12" t="s">
        <v>132</v>
      </c>
      <c r="O70" s="2" t="s">
        <v>129</v>
      </c>
      <c r="P70" s="2" t="s">
        <v>129</v>
      </c>
      <c r="Q70" s="2" t="s">
        <v>129</v>
      </c>
      <c r="R70" s="9">
        <v>1.02</v>
      </c>
      <c r="S70" s="9">
        <v>1.02</v>
      </c>
    </row>
    <row r="71" spans="1:19" ht="28.5" x14ac:dyDescent="0.2">
      <c r="A71" s="3" t="s">
        <v>241</v>
      </c>
      <c r="B71" s="5" t="s">
        <v>242</v>
      </c>
      <c r="C71" s="2" t="s">
        <v>114</v>
      </c>
      <c r="D71" s="20">
        <v>3.1059999999999999</v>
      </c>
      <c r="E71" s="1" t="s">
        <v>313</v>
      </c>
      <c r="F71" s="20">
        <v>3.1059999999999999</v>
      </c>
      <c r="G71" s="9">
        <v>0</v>
      </c>
      <c r="H71" s="9">
        <v>0</v>
      </c>
      <c r="I71" s="20">
        <v>3.1059999999999999</v>
      </c>
      <c r="J71" s="9">
        <v>0</v>
      </c>
      <c r="K71" s="9">
        <f t="shared" si="13"/>
        <v>2.6322033898305084</v>
      </c>
      <c r="L71" s="2">
        <v>2020</v>
      </c>
      <c r="M71" s="9">
        <f t="shared" si="13"/>
        <v>2.6322033898305084</v>
      </c>
      <c r="N71" s="12" t="s">
        <v>132</v>
      </c>
      <c r="O71" s="2" t="s">
        <v>129</v>
      </c>
      <c r="P71" s="2" t="s">
        <v>129</v>
      </c>
      <c r="Q71" s="2" t="s">
        <v>129</v>
      </c>
      <c r="R71" s="9">
        <v>3.9</v>
      </c>
      <c r="S71" s="9">
        <v>3.9</v>
      </c>
    </row>
    <row r="72" spans="1:19" ht="28.5" x14ac:dyDescent="0.2">
      <c r="A72" s="3" t="s">
        <v>243</v>
      </c>
      <c r="B72" s="5" t="s">
        <v>244</v>
      </c>
      <c r="C72" s="2" t="s">
        <v>115</v>
      </c>
      <c r="D72" s="20">
        <v>0.159</v>
      </c>
      <c r="E72" s="1" t="s">
        <v>313</v>
      </c>
      <c r="F72" s="20">
        <v>0.159</v>
      </c>
      <c r="G72" s="9">
        <v>0</v>
      </c>
      <c r="H72" s="9">
        <v>0</v>
      </c>
      <c r="I72" s="20">
        <v>0.159</v>
      </c>
      <c r="J72" s="9">
        <v>0</v>
      </c>
      <c r="K72" s="9">
        <f t="shared" si="13"/>
        <v>0.13474576271186442</v>
      </c>
      <c r="L72" s="2">
        <v>2020</v>
      </c>
      <c r="M72" s="9">
        <f t="shared" si="13"/>
        <v>0.13474576271186442</v>
      </c>
      <c r="N72" s="12" t="s">
        <v>132</v>
      </c>
      <c r="O72" s="2" t="s">
        <v>129</v>
      </c>
      <c r="P72" s="2" t="s">
        <v>129</v>
      </c>
      <c r="Q72" s="2" t="s">
        <v>129</v>
      </c>
      <c r="R72" s="9">
        <v>0.2</v>
      </c>
      <c r="S72" s="9">
        <v>0.2</v>
      </c>
    </row>
    <row r="73" spans="1:19" ht="28.5" x14ac:dyDescent="0.2">
      <c r="A73" s="3" t="s">
        <v>245</v>
      </c>
      <c r="B73" s="5" t="s">
        <v>246</v>
      </c>
      <c r="C73" s="2" t="s">
        <v>116</v>
      </c>
      <c r="D73" s="20">
        <v>0.47799999999999998</v>
      </c>
      <c r="E73" s="1" t="s">
        <v>313</v>
      </c>
      <c r="F73" s="20">
        <v>0.47799999999999998</v>
      </c>
      <c r="G73" s="9">
        <v>0</v>
      </c>
      <c r="H73" s="9">
        <v>0</v>
      </c>
      <c r="I73" s="20">
        <v>0.47799999999999998</v>
      </c>
      <c r="J73" s="9">
        <v>0</v>
      </c>
      <c r="K73" s="9">
        <f t="shared" si="13"/>
        <v>0.40508474576271186</v>
      </c>
      <c r="L73" s="2">
        <v>2020</v>
      </c>
      <c r="M73" s="9">
        <f t="shared" si="13"/>
        <v>0.40508474576271186</v>
      </c>
      <c r="N73" s="12" t="s">
        <v>132</v>
      </c>
      <c r="O73" s="2" t="s">
        <v>129</v>
      </c>
      <c r="P73" s="2" t="s">
        <v>129</v>
      </c>
      <c r="Q73" s="2" t="s">
        <v>129</v>
      </c>
      <c r="R73" s="9">
        <v>0.6</v>
      </c>
      <c r="S73" s="9">
        <v>0.6</v>
      </c>
    </row>
    <row r="74" spans="1:19" ht="28.5" x14ac:dyDescent="0.2">
      <c r="A74" s="3" t="s">
        <v>247</v>
      </c>
      <c r="B74" s="5" t="s">
        <v>248</v>
      </c>
      <c r="C74" s="2" t="s">
        <v>117</v>
      </c>
      <c r="D74" s="20">
        <v>1.008</v>
      </c>
      <c r="E74" s="1" t="s">
        <v>313</v>
      </c>
      <c r="F74" s="20">
        <v>1.008</v>
      </c>
      <c r="G74" s="9">
        <v>0</v>
      </c>
      <c r="H74" s="9">
        <v>0</v>
      </c>
      <c r="I74" s="20">
        <v>1.008</v>
      </c>
      <c r="J74" s="9">
        <v>0</v>
      </c>
      <c r="K74" s="9">
        <f t="shared" si="13"/>
        <v>0.8542372881355933</v>
      </c>
      <c r="L74" s="2">
        <v>2020</v>
      </c>
      <c r="M74" s="9">
        <f t="shared" si="13"/>
        <v>0.8542372881355933</v>
      </c>
      <c r="N74" s="12" t="s">
        <v>132</v>
      </c>
      <c r="O74" s="2" t="s">
        <v>129</v>
      </c>
      <c r="P74" s="2" t="s">
        <v>129</v>
      </c>
      <c r="Q74" s="2" t="s">
        <v>129</v>
      </c>
      <c r="R74" s="9">
        <v>1.2649999999999999</v>
      </c>
      <c r="S74" s="9">
        <v>1.2649999999999999</v>
      </c>
    </row>
    <row r="75" spans="1:19" ht="28.5" x14ac:dyDescent="0.2">
      <c r="A75" s="3" t="s">
        <v>249</v>
      </c>
      <c r="B75" s="5" t="s">
        <v>250</v>
      </c>
      <c r="C75" s="2" t="s">
        <v>118</v>
      </c>
      <c r="D75" s="20">
        <v>1.1950000000000001</v>
      </c>
      <c r="E75" s="1" t="s">
        <v>313</v>
      </c>
      <c r="F75" s="20">
        <v>1.1950000000000001</v>
      </c>
      <c r="G75" s="9">
        <v>0</v>
      </c>
      <c r="H75" s="9">
        <v>0</v>
      </c>
      <c r="I75" s="20">
        <v>1.1950000000000001</v>
      </c>
      <c r="J75" s="9">
        <v>0</v>
      </c>
      <c r="K75" s="9">
        <f t="shared" si="13"/>
        <v>1.0127118644067798</v>
      </c>
      <c r="L75" s="2">
        <v>2020</v>
      </c>
      <c r="M75" s="9">
        <f t="shared" si="13"/>
        <v>1.0127118644067798</v>
      </c>
      <c r="N75" s="12" t="s">
        <v>132</v>
      </c>
      <c r="O75" s="2" t="s">
        <v>129</v>
      </c>
      <c r="P75" s="2" t="s">
        <v>129</v>
      </c>
      <c r="Q75" s="2" t="s">
        <v>129</v>
      </c>
      <c r="R75" s="9">
        <v>1.5</v>
      </c>
      <c r="S75" s="9">
        <v>1.5</v>
      </c>
    </row>
    <row r="76" spans="1:19" ht="28.5" x14ac:dyDescent="0.2">
      <c r="A76" s="3" t="s">
        <v>251</v>
      </c>
      <c r="B76" s="5" t="s">
        <v>252</v>
      </c>
      <c r="C76" s="2" t="s">
        <v>119</v>
      </c>
      <c r="D76" s="20">
        <v>0.28999999999999998</v>
      </c>
      <c r="E76" s="1" t="s">
        <v>313</v>
      </c>
      <c r="F76" s="20">
        <v>0.28999999999999998</v>
      </c>
      <c r="G76" s="9">
        <v>0</v>
      </c>
      <c r="H76" s="9">
        <v>0</v>
      </c>
      <c r="I76" s="20">
        <v>0.28999999999999998</v>
      </c>
      <c r="J76" s="9">
        <v>0</v>
      </c>
      <c r="K76" s="9">
        <f t="shared" si="13"/>
        <v>0.24576271186440676</v>
      </c>
      <c r="L76" s="2">
        <v>2021</v>
      </c>
      <c r="M76" s="9">
        <f t="shared" si="13"/>
        <v>0.24576271186440676</v>
      </c>
      <c r="N76" s="12" t="s">
        <v>132</v>
      </c>
      <c r="O76" s="2" t="s">
        <v>129</v>
      </c>
      <c r="P76" s="2" t="s">
        <v>129</v>
      </c>
      <c r="Q76" s="2" t="s">
        <v>129</v>
      </c>
      <c r="R76" s="9">
        <v>0.14399999999999999</v>
      </c>
      <c r="S76" s="9">
        <v>0.14399999999999999</v>
      </c>
    </row>
    <row r="77" spans="1:19" ht="28.5" x14ac:dyDescent="0.2">
      <c r="A77" s="3" t="s">
        <v>253</v>
      </c>
      <c r="B77" s="5" t="s">
        <v>254</v>
      </c>
      <c r="C77" s="2" t="s">
        <v>120</v>
      </c>
      <c r="D77" s="20">
        <v>2.7759999999999998</v>
      </c>
      <c r="E77" s="1" t="s">
        <v>313</v>
      </c>
      <c r="F77" s="20">
        <v>2.7759999999999998</v>
      </c>
      <c r="G77" s="9">
        <v>0</v>
      </c>
      <c r="H77" s="9">
        <v>0</v>
      </c>
      <c r="I77" s="20">
        <v>2.7759999999999998</v>
      </c>
      <c r="J77" s="9">
        <v>0</v>
      </c>
      <c r="K77" s="9">
        <f t="shared" si="13"/>
        <v>2.3525423728813557</v>
      </c>
      <c r="L77" s="2">
        <v>2021</v>
      </c>
      <c r="M77" s="9">
        <f t="shared" si="13"/>
        <v>2.3525423728813557</v>
      </c>
      <c r="N77" s="12" t="s">
        <v>132</v>
      </c>
      <c r="O77" s="2" t="s">
        <v>129</v>
      </c>
      <c r="P77" s="2" t="s">
        <v>129</v>
      </c>
      <c r="Q77" s="2" t="s">
        <v>129</v>
      </c>
      <c r="R77" s="9">
        <v>1.38</v>
      </c>
      <c r="S77" s="9">
        <v>1.38</v>
      </c>
    </row>
    <row r="78" spans="1:19" ht="28.5" x14ac:dyDescent="0.2">
      <c r="A78" s="3" t="s">
        <v>255</v>
      </c>
      <c r="B78" s="5" t="s">
        <v>256</v>
      </c>
      <c r="C78" s="2" t="s">
        <v>121</v>
      </c>
      <c r="D78" s="20">
        <v>0.65700000000000003</v>
      </c>
      <c r="E78" s="1" t="s">
        <v>313</v>
      </c>
      <c r="F78" s="20">
        <v>0.65700000000000003</v>
      </c>
      <c r="G78" s="9">
        <v>0</v>
      </c>
      <c r="H78" s="9">
        <v>0</v>
      </c>
      <c r="I78" s="20">
        <v>0.65700000000000003</v>
      </c>
      <c r="J78" s="9">
        <v>0</v>
      </c>
      <c r="K78" s="9">
        <f t="shared" si="13"/>
        <v>0.5567796610169492</v>
      </c>
      <c r="L78" s="2">
        <v>2021</v>
      </c>
      <c r="M78" s="9">
        <f t="shared" si="13"/>
        <v>0.5567796610169492</v>
      </c>
      <c r="N78" s="12" t="s">
        <v>132</v>
      </c>
      <c r="O78" s="2" t="s">
        <v>129</v>
      </c>
      <c r="P78" s="2" t="s">
        <v>129</v>
      </c>
      <c r="Q78" s="2" t="s">
        <v>129</v>
      </c>
      <c r="R78" s="9">
        <v>0.82499999999999996</v>
      </c>
      <c r="S78" s="9">
        <v>0.82499999999999996</v>
      </c>
    </row>
    <row r="79" spans="1:19" ht="28.5" x14ac:dyDescent="0.2">
      <c r="A79" s="3" t="s">
        <v>257</v>
      </c>
      <c r="B79" s="5" t="s">
        <v>258</v>
      </c>
      <c r="C79" s="2" t="s">
        <v>122</v>
      </c>
      <c r="D79" s="20">
        <v>0.63700000000000001</v>
      </c>
      <c r="E79" s="1" t="s">
        <v>313</v>
      </c>
      <c r="F79" s="20">
        <v>0.63700000000000001</v>
      </c>
      <c r="G79" s="9">
        <v>0</v>
      </c>
      <c r="H79" s="9">
        <v>0</v>
      </c>
      <c r="I79" s="20">
        <v>0.63700000000000001</v>
      </c>
      <c r="J79" s="9">
        <v>0</v>
      </c>
      <c r="K79" s="9">
        <f t="shared" si="13"/>
        <v>0.53983050847457625</v>
      </c>
      <c r="L79" s="2">
        <v>2021</v>
      </c>
      <c r="M79" s="9">
        <f t="shared" si="13"/>
        <v>0.53983050847457625</v>
      </c>
      <c r="N79" s="12" t="s">
        <v>132</v>
      </c>
      <c r="O79" s="2" t="s">
        <v>129</v>
      </c>
      <c r="P79" s="2" t="s">
        <v>129</v>
      </c>
      <c r="Q79" s="2" t="s">
        <v>129</v>
      </c>
      <c r="R79" s="9">
        <v>0.8</v>
      </c>
      <c r="S79" s="9">
        <v>0.8</v>
      </c>
    </row>
    <row r="80" spans="1:19" ht="28.5" x14ac:dyDescent="0.2">
      <c r="A80" s="3" t="s">
        <v>259</v>
      </c>
      <c r="B80" s="5" t="s">
        <v>260</v>
      </c>
      <c r="C80" s="2" t="s">
        <v>123</v>
      </c>
      <c r="D80" s="20">
        <v>0.31900000000000001</v>
      </c>
      <c r="E80" s="1" t="s">
        <v>313</v>
      </c>
      <c r="F80" s="20">
        <v>0.31900000000000001</v>
      </c>
      <c r="G80" s="9">
        <v>0</v>
      </c>
      <c r="H80" s="9">
        <v>0</v>
      </c>
      <c r="I80" s="20">
        <v>0.31900000000000001</v>
      </c>
      <c r="J80" s="9">
        <v>0</v>
      </c>
      <c r="K80" s="9">
        <f t="shared" si="13"/>
        <v>0.27033898305084747</v>
      </c>
      <c r="L80" s="2">
        <v>2021</v>
      </c>
      <c r="M80" s="9">
        <f t="shared" si="13"/>
        <v>0.27033898305084747</v>
      </c>
      <c r="N80" s="12" t="s">
        <v>132</v>
      </c>
      <c r="O80" s="2" t="s">
        <v>129</v>
      </c>
      <c r="P80" s="2" t="s">
        <v>129</v>
      </c>
      <c r="Q80" s="2" t="s">
        <v>129</v>
      </c>
      <c r="R80" s="9">
        <v>0.4</v>
      </c>
      <c r="S80" s="9">
        <v>0.4</v>
      </c>
    </row>
    <row r="81" spans="1:19" ht="28.5" x14ac:dyDescent="0.2">
      <c r="A81" s="3" t="s">
        <v>261</v>
      </c>
      <c r="B81" s="5" t="s">
        <v>262</v>
      </c>
      <c r="C81" s="2" t="s">
        <v>124</v>
      </c>
      <c r="D81" s="20">
        <v>0.58099999999999996</v>
      </c>
      <c r="E81" s="1" t="s">
        <v>313</v>
      </c>
      <c r="F81" s="20">
        <v>0.58099999999999996</v>
      </c>
      <c r="G81" s="9">
        <v>0</v>
      </c>
      <c r="H81" s="9">
        <v>0</v>
      </c>
      <c r="I81" s="20">
        <v>0.58099999999999996</v>
      </c>
      <c r="J81" s="9">
        <v>0</v>
      </c>
      <c r="K81" s="9">
        <f t="shared" si="13"/>
        <v>0.49237288135593221</v>
      </c>
      <c r="L81" s="2">
        <v>2021</v>
      </c>
      <c r="M81" s="9">
        <f t="shared" si="13"/>
        <v>0.49237288135593221</v>
      </c>
      <c r="N81" s="12" t="s">
        <v>132</v>
      </c>
      <c r="O81" s="2" t="s">
        <v>129</v>
      </c>
      <c r="P81" s="2" t="s">
        <v>129</v>
      </c>
      <c r="Q81" s="2" t="s">
        <v>129</v>
      </c>
      <c r="R81" s="9">
        <v>0.73</v>
      </c>
      <c r="S81" s="9">
        <v>0.73</v>
      </c>
    </row>
    <row r="82" spans="1:19" ht="28.5" x14ac:dyDescent="0.2">
      <c r="A82" s="3" t="s">
        <v>263</v>
      </c>
      <c r="B82" s="5" t="s">
        <v>264</v>
      </c>
      <c r="C82" s="2" t="s">
        <v>125</v>
      </c>
      <c r="D82" s="20">
        <v>0.63700000000000001</v>
      </c>
      <c r="E82" s="1" t="s">
        <v>313</v>
      </c>
      <c r="F82" s="20">
        <v>0.63700000000000001</v>
      </c>
      <c r="G82" s="9">
        <v>0</v>
      </c>
      <c r="H82" s="9">
        <v>0</v>
      </c>
      <c r="I82" s="20">
        <v>0.63700000000000001</v>
      </c>
      <c r="J82" s="9">
        <v>0</v>
      </c>
      <c r="K82" s="9">
        <f t="shared" si="13"/>
        <v>0.53983050847457625</v>
      </c>
      <c r="L82" s="2">
        <v>2021</v>
      </c>
      <c r="M82" s="9">
        <f t="shared" si="13"/>
        <v>0.53983050847457625</v>
      </c>
      <c r="N82" s="12" t="s">
        <v>132</v>
      </c>
      <c r="O82" s="2" t="s">
        <v>129</v>
      </c>
      <c r="P82" s="2" t="s">
        <v>129</v>
      </c>
      <c r="Q82" s="2" t="s">
        <v>129</v>
      </c>
      <c r="R82" s="9">
        <v>0.8</v>
      </c>
      <c r="S82" s="9">
        <v>0.8</v>
      </c>
    </row>
    <row r="83" spans="1:19" ht="28.5" x14ac:dyDescent="0.2">
      <c r="A83" s="3" t="s">
        <v>265</v>
      </c>
      <c r="B83" s="5" t="s">
        <v>266</v>
      </c>
      <c r="C83" s="2" t="s">
        <v>126</v>
      </c>
      <c r="D83" s="20">
        <v>0.96399999999999997</v>
      </c>
      <c r="E83" s="1" t="s">
        <v>313</v>
      </c>
      <c r="F83" s="20">
        <v>0.96399999999999997</v>
      </c>
      <c r="G83" s="9">
        <v>0</v>
      </c>
      <c r="H83" s="9">
        <v>0</v>
      </c>
      <c r="I83" s="20">
        <v>0.96399999999999997</v>
      </c>
      <c r="J83" s="9">
        <v>0</v>
      </c>
      <c r="K83" s="9">
        <f t="shared" si="13"/>
        <v>0.81694915254237288</v>
      </c>
      <c r="L83" s="2">
        <v>2021</v>
      </c>
      <c r="M83" s="9">
        <f t="shared" si="13"/>
        <v>0.81694915254237288</v>
      </c>
      <c r="N83" s="12" t="s">
        <v>132</v>
      </c>
      <c r="O83" s="2" t="s">
        <v>129</v>
      </c>
      <c r="P83" s="2" t="s">
        <v>129</v>
      </c>
      <c r="Q83" s="2" t="s">
        <v>129</v>
      </c>
      <c r="R83" s="9">
        <v>1.21</v>
      </c>
      <c r="S83" s="9">
        <v>1.21</v>
      </c>
    </row>
    <row r="84" spans="1:19" ht="28.5" x14ac:dyDescent="0.2">
      <c r="A84" s="3" t="s">
        <v>267</v>
      </c>
      <c r="B84" s="5" t="s">
        <v>268</v>
      </c>
      <c r="C84" s="2" t="s">
        <v>127</v>
      </c>
      <c r="D84" s="20">
        <v>3.1859999999999999</v>
      </c>
      <c r="E84" s="1" t="s">
        <v>313</v>
      </c>
      <c r="F84" s="20">
        <v>3.1859999999999999</v>
      </c>
      <c r="G84" s="9">
        <v>0</v>
      </c>
      <c r="H84" s="9">
        <v>0</v>
      </c>
      <c r="I84" s="20">
        <v>3.1859999999999999</v>
      </c>
      <c r="J84" s="9">
        <v>0</v>
      </c>
      <c r="K84" s="9">
        <f t="shared" si="13"/>
        <v>2.7</v>
      </c>
      <c r="L84" s="2">
        <v>2021</v>
      </c>
      <c r="M84" s="9">
        <f t="shared" si="13"/>
        <v>2.7</v>
      </c>
      <c r="N84" s="12" t="s">
        <v>132</v>
      </c>
      <c r="O84" s="2" t="s">
        <v>129</v>
      </c>
      <c r="P84" s="2" t="s">
        <v>129</v>
      </c>
      <c r="Q84" s="2" t="s">
        <v>129</v>
      </c>
      <c r="R84" s="9">
        <v>4</v>
      </c>
      <c r="S84" s="9">
        <v>4</v>
      </c>
    </row>
    <row r="85" spans="1:19" ht="42" customHeight="1" x14ac:dyDescent="0.2">
      <c r="A85" s="3" t="s">
        <v>87</v>
      </c>
      <c r="B85" s="5" t="s">
        <v>88</v>
      </c>
      <c r="C85" s="2" t="s">
        <v>129</v>
      </c>
      <c r="D85" s="9">
        <f>D86+D87+D88+D89+D90+D91+D92+D93+D94+D95+D96+D97+D98+D99+D100+D101+D102+D103+D104+D105+D106+D107</f>
        <v>89.608000000000004</v>
      </c>
      <c r="E85" s="1" t="s">
        <v>313</v>
      </c>
      <c r="F85" s="9">
        <f t="shared" ref="F85:M85" si="14">F86+F87+F88+F89+F90+F91+F92+F93+F94+F95+F96+F97+F98+F99+F100+F101+F102+F103+F104+F105+F106+F107</f>
        <v>89.608000000000004</v>
      </c>
      <c r="G85" s="9">
        <f t="shared" si="14"/>
        <v>0</v>
      </c>
      <c r="H85" s="9">
        <f t="shared" si="14"/>
        <v>0</v>
      </c>
      <c r="I85" s="9">
        <f t="shared" si="14"/>
        <v>89.608000000000004</v>
      </c>
      <c r="J85" s="9">
        <f t="shared" si="14"/>
        <v>0</v>
      </c>
      <c r="K85" s="9">
        <f t="shared" si="14"/>
        <v>75.938983050847455</v>
      </c>
      <c r="L85" s="2" t="s">
        <v>129</v>
      </c>
      <c r="M85" s="9">
        <f t="shared" si="14"/>
        <v>75.938983050847455</v>
      </c>
      <c r="N85" s="2" t="s">
        <v>129</v>
      </c>
      <c r="O85" s="2" t="s">
        <v>129</v>
      </c>
      <c r="P85" s="2" t="s">
        <v>129</v>
      </c>
      <c r="Q85" s="2" t="s">
        <v>129</v>
      </c>
      <c r="R85" s="9">
        <f t="shared" ref="R85:S85" si="15">R86+R87+R88+R89+R90+R91+R92+R93+R94+R95+R96+R97+R98+R99+R100+R101+R102+R103+R104+R105+R106+R107</f>
        <v>27.19</v>
      </c>
      <c r="S85" s="9">
        <f t="shared" si="15"/>
        <v>27.19</v>
      </c>
    </row>
    <row r="86" spans="1:19" ht="28.5" x14ac:dyDescent="0.2">
      <c r="A86" s="3" t="s">
        <v>269</v>
      </c>
      <c r="B86" s="8" t="s">
        <v>270</v>
      </c>
      <c r="C86" s="2" t="s">
        <v>65</v>
      </c>
      <c r="D86" s="20">
        <v>5.3529999999999998</v>
      </c>
      <c r="E86" s="1" t="s">
        <v>313</v>
      </c>
      <c r="F86" s="20">
        <v>5.3529999999999998</v>
      </c>
      <c r="G86" s="9">
        <v>0</v>
      </c>
      <c r="H86" s="9">
        <v>0</v>
      </c>
      <c r="I86" s="20">
        <v>5.3529999999999998</v>
      </c>
      <c r="J86" s="9">
        <v>0</v>
      </c>
      <c r="K86" s="9">
        <f t="shared" si="13"/>
        <v>4.5364406779661017</v>
      </c>
      <c r="L86" s="2">
        <v>2017</v>
      </c>
      <c r="M86" s="9">
        <f t="shared" si="13"/>
        <v>4.5364406779661017</v>
      </c>
      <c r="N86" s="12" t="s">
        <v>132</v>
      </c>
      <c r="O86" s="2" t="s">
        <v>129</v>
      </c>
      <c r="P86" s="2" t="s">
        <v>129</v>
      </c>
      <c r="Q86" s="2" t="s">
        <v>129</v>
      </c>
      <c r="R86" s="9">
        <v>1.19</v>
      </c>
      <c r="S86" s="9">
        <v>1.19</v>
      </c>
    </row>
    <row r="87" spans="1:19" ht="28.5" x14ac:dyDescent="0.2">
      <c r="A87" s="3" t="s">
        <v>271</v>
      </c>
      <c r="B87" s="5" t="s">
        <v>272</v>
      </c>
      <c r="C87" s="2" t="s">
        <v>66</v>
      </c>
      <c r="D87" s="20">
        <v>0.77500000000000002</v>
      </c>
      <c r="E87" s="1" t="s">
        <v>313</v>
      </c>
      <c r="F87" s="20">
        <v>0.77500000000000002</v>
      </c>
      <c r="G87" s="9">
        <v>0</v>
      </c>
      <c r="H87" s="9">
        <v>0</v>
      </c>
      <c r="I87" s="20">
        <v>0.77500000000000002</v>
      </c>
      <c r="J87" s="9">
        <v>0</v>
      </c>
      <c r="K87" s="9">
        <f t="shared" si="13"/>
        <v>0.65677966101694918</v>
      </c>
      <c r="L87" s="2">
        <v>2017</v>
      </c>
      <c r="M87" s="9">
        <f t="shared" si="13"/>
        <v>0.65677966101694918</v>
      </c>
      <c r="N87" s="12" t="s">
        <v>132</v>
      </c>
      <c r="O87" s="2" t="s">
        <v>129</v>
      </c>
      <c r="P87" s="2" t="s">
        <v>129</v>
      </c>
      <c r="Q87" s="2" t="s">
        <v>129</v>
      </c>
      <c r="R87" s="9">
        <v>0.31</v>
      </c>
      <c r="S87" s="9">
        <v>0.31</v>
      </c>
    </row>
    <row r="88" spans="1:19" ht="28.5" x14ac:dyDescent="0.2">
      <c r="A88" s="3" t="s">
        <v>273</v>
      </c>
      <c r="B88" s="5" t="s">
        <v>274</v>
      </c>
      <c r="C88" s="2" t="s">
        <v>67</v>
      </c>
      <c r="D88" s="20">
        <v>0.64400000000000002</v>
      </c>
      <c r="E88" s="1" t="s">
        <v>313</v>
      </c>
      <c r="F88" s="20">
        <v>0.64400000000000002</v>
      </c>
      <c r="G88" s="9">
        <v>0</v>
      </c>
      <c r="H88" s="9">
        <v>0</v>
      </c>
      <c r="I88" s="20">
        <v>0.64400000000000002</v>
      </c>
      <c r="J88" s="9">
        <v>0</v>
      </c>
      <c r="K88" s="9">
        <f t="shared" si="13"/>
        <v>0.54576271186440684</v>
      </c>
      <c r="L88" s="2">
        <v>2017</v>
      </c>
      <c r="M88" s="9">
        <f t="shared" si="13"/>
        <v>0.54576271186440684</v>
      </c>
      <c r="N88" s="12" t="s">
        <v>132</v>
      </c>
      <c r="O88" s="2" t="s">
        <v>129</v>
      </c>
      <c r="P88" s="2" t="s">
        <v>129</v>
      </c>
      <c r="Q88" s="2" t="s">
        <v>129</v>
      </c>
      <c r="R88" s="9">
        <v>0.27</v>
      </c>
      <c r="S88" s="9">
        <v>0.27</v>
      </c>
    </row>
    <row r="89" spans="1:19" ht="28.5" x14ac:dyDescent="0.2">
      <c r="A89" s="3" t="s">
        <v>275</v>
      </c>
      <c r="B89" s="5" t="s">
        <v>276</v>
      </c>
      <c r="C89" s="2" t="s">
        <v>68</v>
      </c>
      <c r="D89" s="20">
        <v>0.74399999999999999</v>
      </c>
      <c r="E89" s="1" t="s">
        <v>313</v>
      </c>
      <c r="F89" s="20">
        <v>0.74399999999999999</v>
      </c>
      <c r="G89" s="9">
        <v>0</v>
      </c>
      <c r="H89" s="9">
        <v>0</v>
      </c>
      <c r="I89" s="20">
        <v>0.74399999999999999</v>
      </c>
      <c r="J89" s="9">
        <v>0</v>
      </c>
      <c r="K89" s="9">
        <f t="shared" si="13"/>
        <v>0.63050847457627124</v>
      </c>
      <c r="L89" s="2">
        <v>2017</v>
      </c>
      <c r="M89" s="9">
        <f t="shared" si="13"/>
        <v>0.63050847457627124</v>
      </c>
      <c r="N89" s="12" t="s">
        <v>132</v>
      </c>
      <c r="O89" s="2" t="s">
        <v>129</v>
      </c>
      <c r="P89" s="2" t="s">
        <v>129</v>
      </c>
      <c r="Q89" s="2" t="s">
        <v>129</v>
      </c>
      <c r="R89" s="9">
        <v>0.28000000000000003</v>
      </c>
      <c r="S89" s="9">
        <v>0.28000000000000003</v>
      </c>
    </row>
    <row r="90" spans="1:19" ht="28.5" x14ac:dyDescent="0.2">
      <c r="A90" s="3" t="s">
        <v>277</v>
      </c>
      <c r="B90" s="5" t="s">
        <v>278</v>
      </c>
      <c r="C90" s="2" t="s">
        <v>69</v>
      </c>
      <c r="D90" s="20">
        <v>2.105</v>
      </c>
      <c r="E90" s="1" t="s">
        <v>313</v>
      </c>
      <c r="F90" s="20">
        <v>2.105</v>
      </c>
      <c r="G90" s="9">
        <v>0</v>
      </c>
      <c r="H90" s="9">
        <v>0</v>
      </c>
      <c r="I90" s="20">
        <v>2.105</v>
      </c>
      <c r="J90" s="9">
        <v>0</v>
      </c>
      <c r="K90" s="9">
        <f t="shared" si="13"/>
        <v>1.7838983050847459</v>
      </c>
      <c r="L90" s="2">
        <v>2017</v>
      </c>
      <c r="M90" s="9">
        <f t="shared" si="13"/>
        <v>1.7838983050847459</v>
      </c>
      <c r="N90" s="12" t="s">
        <v>132</v>
      </c>
      <c r="O90" s="2" t="s">
        <v>129</v>
      </c>
      <c r="P90" s="2" t="s">
        <v>129</v>
      </c>
      <c r="Q90" s="2" t="s">
        <v>129</v>
      </c>
      <c r="R90" s="9">
        <v>0.96</v>
      </c>
      <c r="S90" s="9">
        <v>0.96</v>
      </c>
    </row>
    <row r="91" spans="1:19" ht="28.5" x14ac:dyDescent="0.2">
      <c r="A91" s="3" t="s">
        <v>279</v>
      </c>
      <c r="B91" s="5" t="s">
        <v>280</v>
      </c>
      <c r="C91" s="2" t="s">
        <v>70</v>
      </c>
      <c r="D91" s="20">
        <v>1.42</v>
      </c>
      <c r="E91" s="1" t="s">
        <v>313</v>
      </c>
      <c r="F91" s="20">
        <v>1.42</v>
      </c>
      <c r="G91" s="9">
        <v>0</v>
      </c>
      <c r="H91" s="9">
        <v>0</v>
      </c>
      <c r="I91" s="20">
        <v>1.42</v>
      </c>
      <c r="J91" s="9">
        <v>0</v>
      </c>
      <c r="K91" s="9">
        <f t="shared" si="13"/>
        <v>1.2033898305084745</v>
      </c>
      <c r="L91" s="2">
        <v>2017</v>
      </c>
      <c r="M91" s="9">
        <f t="shared" si="13"/>
        <v>1.2033898305084745</v>
      </c>
      <c r="N91" s="12" t="s">
        <v>132</v>
      </c>
      <c r="O91" s="2" t="s">
        <v>129</v>
      </c>
      <c r="P91" s="2" t="s">
        <v>129</v>
      </c>
      <c r="Q91" s="2" t="s">
        <v>129</v>
      </c>
      <c r="R91" s="9">
        <v>1.2</v>
      </c>
      <c r="S91" s="9">
        <v>1.2</v>
      </c>
    </row>
    <row r="92" spans="1:19" ht="28.5" x14ac:dyDescent="0.2">
      <c r="A92" s="3" t="s">
        <v>281</v>
      </c>
      <c r="B92" s="5" t="s">
        <v>282</v>
      </c>
      <c r="C92" s="2" t="s">
        <v>71</v>
      </c>
      <c r="D92" s="20">
        <v>1.228</v>
      </c>
      <c r="E92" s="1" t="s">
        <v>313</v>
      </c>
      <c r="F92" s="20">
        <v>1.228</v>
      </c>
      <c r="G92" s="9">
        <v>0</v>
      </c>
      <c r="H92" s="9">
        <v>0</v>
      </c>
      <c r="I92" s="20">
        <v>1.228</v>
      </c>
      <c r="J92" s="9">
        <v>0</v>
      </c>
      <c r="K92" s="9">
        <f t="shared" si="13"/>
        <v>1.0406779661016949</v>
      </c>
      <c r="L92" s="2">
        <v>2018</v>
      </c>
      <c r="M92" s="9">
        <f t="shared" si="13"/>
        <v>1.0406779661016949</v>
      </c>
      <c r="N92" s="12" t="s">
        <v>132</v>
      </c>
      <c r="O92" s="2" t="s">
        <v>129</v>
      </c>
      <c r="P92" s="2" t="s">
        <v>129</v>
      </c>
      <c r="Q92" s="2" t="s">
        <v>129</v>
      </c>
      <c r="R92" s="9">
        <v>0.45</v>
      </c>
      <c r="S92" s="9">
        <v>0.45</v>
      </c>
    </row>
    <row r="93" spans="1:19" ht="28.5" x14ac:dyDescent="0.2">
      <c r="A93" s="3" t="s">
        <v>283</v>
      </c>
      <c r="B93" s="5" t="s">
        <v>284</v>
      </c>
      <c r="C93" s="2" t="s">
        <v>72</v>
      </c>
      <c r="D93" s="20">
        <v>5.0289999999999999</v>
      </c>
      <c r="E93" s="1" t="s">
        <v>313</v>
      </c>
      <c r="F93" s="20">
        <v>5.0289999999999999</v>
      </c>
      <c r="G93" s="9">
        <v>0</v>
      </c>
      <c r="H93" s="9">
        <v>0</v>
      </c>
      <c r="I93" s="20">
        <v>5.0289999999999999</v>
      </c>
      <c r="J93" s="9">
        <v>0</v>
      </c>
      <c r="K93" s="9">
        <f t="shared" si="13"/>
        <v>4.2618644067796616</v>
      </c>
      <c r="L93" s="2">
        <v>2018</v>
      </c>
      <c r="M93" s="9">
        <f t="shared" si="13"/>
        <v>4.2618644067796616</v>
      </c>
      <c r="N93" s="12" t="s">
        <v>132</v>
      </c>
      <c r="O93" s="2" t="s">
        <v>129</v>
      </c>
      <c r="P93" s="2" t="s">
        <v>129</v>
      </c>
      <c r="Q93" s="2" t="s">
        <v>129</v>
      </c>
      <c r="R93" s="9">
        <v>1.5</v>
      </c>
      <c r="S93" s="9">
        <v>1.5</v>
      </c>
    </row>
    <row r="94" spans="1:19" ht="28.5" x14ac:dyDescent="0.2">
      <c r="A94" s="3" t="s">
        <v>285</v>
      </c>
      <c r="B94" s="5" t="s">
        <v>286</v>
      </c>
      <c r="C94" s="2" t="s">
        <v>73</v>
      </c>
      <c r="D94" s="20">
        <v>6.0339999999999998</v>
      </c>
      <c r="E94" s="1" t="s">
        <v>313</v>
      </c>
      <c r="F94" s="20">
        <v>6.0339999999999998</v>
      </c>
      <c r="G94" s="9">
        <v>0</v>
      </c>
      <c r="H94" s="9">
        <v>0</v>
      </c>
      <c r="I94" s="20">
        <v>6.0339999999999998</v>
      </c>
      <c r="J94" s="9">
        <v>0</v>
      </c>
      <c r="K94" s="9">
        <f t="shared" si="13"/>
        <v>5.1135593220338986</v>
      </c>
      <c r="L94" s="2">
        <v>2018</v>
      </c>
      <c r="M94" s="9">
        <f t="shared" si="13"/>
        <v>5.1135593220338986</v>
      </c>
      <c r="N94" s="12" t="s">
        <v>132</v>
      </c>
      <c r="O94" s="2" t="s">
        <v>129</v>
      </c>
      <c r="P94" s="2" t="s">
        <v>129</v>
      </c>
      <c r="Q94" s="2" t="s">
        <v>129</v>
      </c>
      <c r="R94" s="9">
        <v>1.8</v>
      </c>
      <c r="S94" s="9">
        <v>1.8</v>
      </c>
    </row>
    <row r="95" spans="1:19" ht="28.5" x14ac:dyDescent="0.2">
      <c r="A95" s="3" t="s">
        <v>287</v>
      </c>
      <c r="B95" s="5" t="s">
        <v>288</v>
      </c>
      <c r="C95" s="2" t="s">
        <v>74</v>
      </c>
      <c r="D95" s="20">
        <v>0.81899999999999995</v>
      </c>
      <c r="E95" s="1" t="s">
        <v>313</v>
      </c>
      <c r="F95" s="20">
        <v>0.81899999999999995</v>
      </c>
      <c r="G95" s="9">
        <v>0</v>
      </c>
      <c r="H95" s="9">
        <v>0</v>
      </c>
      <c r="I95" s="20">
        <v>0.81899999999999995</v>
      </c>
      <c r="J95" s="9">
        <v>0</v>
      </c>
      <c r="K95" s="9">
        <f t="shared" si="13"/>
        <v>0.69406779661016949</v>
      </c>
      <c r="L95" s="2">
        <v>2019</v>
      </c>
      <c r="M95" s="9">
        <f t="shared" si="13"/>
        <v>0.69406779661016949</v>
      </c>
      <c r="N95" s="12" t="s">
        <v>132</v>
      </c>
      <c r="O95" s="2" t="s">
        <v>129</v>
      </c>
      <c r="P95" s="2" t="s">
        <v>129</v>
      </c>
      <c r="Q95" s="2" t="s">
        <v>129</v>
      </c>
      <c r="R95" s="9">
        <v>0.3</v>
      </c>
      <c r="S95" s="9">
        <v>0.3</v>
      </c>
    </row>
    <row r="96" spans="1:19" ht="28.5" x14ac:dyDescent="0.2">
      <c r="A96" s="3" t="s">
        <v>289</v>
      </c>
      <c r="B96" s="5" t="s">
        <v>290</v>
      </c>
      <c r="C96" s="2" t="s">
        <v>75</v>
      </c>
      <c r="D96" s="20">
        <v>4.258</v>
      </c>
      <c r="E96" s="1" t="s">
        <v>313</v>
      </c>
      <c r="F96" s="20">
        <v>4.258</v>
      </c>
      <c r="G96" s="9">
        <v>0</v>
      </c>
      <c r="H96" s="9">
        <v>0</v>
      </c>
      <c r="I96" s="20">
        <v>4.258</v>
      </c>
      <c r="J96" s="9">
        <v>0</v>
      </c>
      <c r="K96" s="9">
        <f t="shared" si="13"/>
        <v>3.6084745762711865</v>
      </c>
      <c r="L96" s="2">
        <v>2019</v>
      </c>
      <c r="M96" s="9">
        <f t="shared" si="13"/>
        <v>3.6084745762711865</v>
      </c>
      <c r="N96" s="12" t="s">
        <v>132</v>
      </c>
      <c r="O96" s="2" t="s">
        <v>129</v>
      </c>
      <c r="P96" s="2" t="s">
        <v>129</v>
      </c>
      <c r="Q96" s="2" t="s">
        <v>129</v>
      </c>
      <c r="R96" s="9">
        <v>1.27</v>
      </c>
      <c r="S96" s="9">
        <v>1.27</v>
      </c>
    </row>
    <row r="97" spans="1:19" ht="28.5" x14ac:dyDescent="0.2">
      <c r="A97" s="3" t="s">
        <v>291</v>
      </c>
      <c r="B97" s="5" t="s">
        <v>292</v>
      </c>
      <c r="C97" s="2" t="s">
        <v>76</v>
      </c>
      <c r="D97" s="20">
        <v>4.0229999999999997</v>
      </c>
      <c r="E97" s="1" t="s">
        <v>313</v>
      </c>
      <c r="F97" s="20">
        <v>4.0229999999999997</v>
      </c>
      <c r="G97" s="9">
        <v>0</v>
      </c>
      <c r="H97" s="9">
        <v>0</v>
      </c>
      <c r="I97" s="20">
        <v>4.0229999999999997</v>
      </c>
      <c r="J97" s="9">
        <v>0</v>
      </c>
      <c r="K97" s="9">
        <f t="shared" si="13"/>
        <v>3.409322033898305</v>
      </c>
      <c r="L97" s="2">
        <v>2019</v>
      </c>
      <c r="M97" s="9">
        <f t="shared" si="13"/>
        <v>3.409322033898305</v>
      </c>
      <c r="N97" s="12" t="s">
        <v>132</v>
      </c>
      <c r="O97" s="2" t="s">
        <v>129</v>
      </c>
      <c r="P97" s="2" t="s">
        <v>129</v>
      </c>
      <c r="Q97" s="2" t="s">
        <v>129</v>
      </c>
      <c r="R97" s="9">
        <v>1.2</v>
      </c>
      <c r="S97" s="9">
        <v>1.2</v>
      </c>
    </row>
    <row r="98" spans="1:19" ht="28.5" x14ac:dyDescent="0.2">
      <c r="A98" s="3" t="s">
        <v>293</v>
      </c>
      <c r="B98" s="5" t="s">
        <v>294</v>
      </c>
      <c r="C98" s="2" t="s">
        <v>77</v>
      </c>
      <c r="D98" s="20">
        <v>0.68200000000000005</v>
      </c>
      <c r="E98" s="1" t="s">
        <v>313</v>
      </c>
      <c r="F98" s="20">
        <v>0.68200000000000005</v>
      </c>
      <c r="G98" s="9">
        <v>0</v>
      </c>
      <c r="H98" s="9">
        <v>0</v>
      </c>
      <c r="I98" s="20">
        <v>0.68200000000000005</v>
      </c>
      <c r="J98" s="9">
        <v>0</v>
      </c>
      <c r="K98" s="9">
        <f t="shared" si="13"/>
        <v>0.57796610169491536</v>
      </c>
      <c r="L98" s="2">
        <v>2019</v>
      </c>
      <c r="M98" s="9">
        <f t="shared" si="13"/>
        <v>0.57796610169491536</v>
      </c>
      <c r="N98" s="12" t="s">
        <v>132</v>
      </c>
      <c r="O98" s="2" t="s">
        <v>129</v>
      </c>
      <c r="P98" s="2" t="s">
        <v>129</v>
      </c>
      <c r="Q98" s="2" t="s">
        <v>129</v>
      </c>
      <c r="R98" s="9">
        <v>0.25</v>
      </c>
      <c r="S98" s="9">
        <v>0.25</v>
      </c>
    </row>
    <row r="99" spans="1:19" ht="28.5" x14ac:dyDescent="0.2">
      <c r="A99" s="3" t="s">
        <v>295</v>
      </c>
      <c r="B99" s="5" t="s">
        <v>296</v>
      </c>
      <c r="C99" s="2" t="s">
        <v>78</v>
      </c>
      <c r="D99" s="20">
        <v>6.202</v>
      </c>
      <c r="E99" s="1" t="s">
        <v>313</v>
      </c>
      <c r="F99" s="20">
        <v>6.202</v>
      </c>
      <c r="G99" s="9">
        <v>0</v>
      </c>
      <c r="H99" s="9">
        <v>0</v>
      </c>
      <c r="I99" s="20">
        <v>6.202</v>
      </c>
      <c r="J99" s="9">
        <v>0</v>
      </c>
      <c r="K99" s="9">
        <f t="shared" si="13"/>
        <v>5.2559322033898308</v>
      </c>
      <c r="L99" s="2">
        <v>2019</v>
      </c>
      <c r="M99" s="9">
        <f t="shared" si="13"/>
        <v>5.2559322033898308</v>
      </c>
      <c r="N99" s="12" t="s">
        <v>132</v>
      </c>
      <c r="O99" s="2" t="s">
        <v>129</v>
      </c>
      <c r="P99" s="2" t="s">
        <v>129</v>
      </c>
      <c r="Q99" s="2" t="s">
        <v>129</v>
      </c>
      <c r="R99" s="9">
        <v>1.85</v>
      </c>
      <c r="S99" s="9">
        <v>1.85</v>
      </c>
    </row>
    <row r="100" spans="1:19" ht="28.5" x14ac:dyDescent="0.2">
      <c r="A100" s="3" t="s">
        <v>297</v>
      </c>
      <c r="B100" s="5" t="s">
        <v>298</v>
      </c>
      <c r="C100" s="2" t="s">
        <v>79</v>
      </c>
      <c r="D100" s="20">
        <v>6.3970000000000002</v>
      </c>
      <c r="E100" s="1" t="s">
        <v>313</v>
      </c>
      <c r="F100" s="20">
        <v>6.3970000000000002</v>
      </c>
      <c r="G100" s="9">
        <v>0</v>
      </c>
      <c r="H100" s="9">
        <v>0</v>
      </c>
      <c r="I100" s="20">
        <v>6.3970000000000002</v>
      </c>
      <c r="J100" s="9">
        <v>0</v>
      </c>
      <c r="K100" s="9">
        <f t="shared" si="13"/>
        <v>5.4211864406779666</v>
      </c>
      <c r="L100" s="2">
        <v>2019</v>
      </c>
      <c r="M100" s="9">
        <f t="shared" si="13"/>
        <v>5.4211864406779666</v>
      </c>
      <c r="N100" s="12" t="s">
        <v>132</v>
      </c>
      <c r="O100" s="2" t="s">
        <v>129</v>
      </c>
      <c r="P100" s="2" t="s">
        <v>129</v>
      </c>
      <c r="Q100" s="2" t="s">
        <v>129</v>
      </c>
      <c r="R100" s="9">
        <v>1.8</v>
      </c>
      <c r="S100" s="9">
        <v>1.8</v>
      </c>
    </row>
    <row r="101" spans="1:19" ht="28.5" x14ac:dyDescent="0.2">
      <c r="A101" s="3" t="s">
        <v>299</v>
      </c>
      <c r="B101" s="5" t="s">
        <v>300</v>
      </c>
      <c r="C101" s="2" t="s">
        <v>80</v>
      </c>
      <c r="D101" s="20">
        <v>7.5350000000000001</v>
      </c>
      <c r="E101" s="1" t="s">
        <v>313</v>
      </c>
      <c r="F101" s="20">
        <v>7.5350000000000001</v>
      </c>
      <c r="G101" s="9">
        <v>0</v>
      </c>
      <c r="H101" s="9">
        <v>0</v>
      </c>
      <c r="I101" s="20">
        <v>7.5350000000000001</v>
      </c>
      <c r="J101" s="9">
        <v>0</v>
      </c>
      <c r="K101" s="9">
        <f t="shared" si="13"/>
        <v>6.3855932203389836</v>
      </c>
      <c r="L101" s="2">
        <v>2020</v>
      </c>
      <c r="M101" s="9">
        <f t="shared" si="13"/>
        <v>6.3855932203389836</v>
      </c>
      <c r="N101" s="12" t="s">
        <v>132</v>
      </c>
      <c r="O101" s="2" t="s">
        <v>129</v>
      </c>
      <c r="P101" s="2" t="s">
        <v>129</v>
      </c>
      <c r="Q101" s="2" t="s">
        <v>129</v>
      </c>
      <c r="R101" s="9">
        <v>2.12</v>
      </c>
      <c r="S101" s="9">
        <v>2.12</v>
      </c>
    </row>
    <row r="102" spans="1:19" ht="28.5" x14ac:dyDescent="0.2">
      <c r="A102" s="3" t="s">
        <v>301</v>
      </c>
      <c r="B102" s="5" t="s">
        <v>302</v>
      </c>
      <c r="C102" s="2" t="s">
        <v>81</v>
      </c>
      <c r="D102" s="20">
        <v>6.4690000000000003</v>
      </c>
      <c r="E102" s="1" t="s">
        <v>313</v>
      </c>
      <c r="F102" s="20">
        <v>6.4690000000000003</v>
      </c>
      <c r="G102" s="9">
        <v>0</v>
      </c>
      <c r="H102" s="9">
        <v>0</v>
      </c>
      <c r="I102" s="20">
        <v>6.4690000000000003</v>
      </c>
      <c r="J102" s="9">
        <v>0</v>
      </c>
      <c r="K102" s="9">
        <f t="shared" si="13"/>
        <v>5.4822033898305094</v>
      </c>
      <c r="L102" s="2">
        <v>2020</v>
      </c>
      <c r="M102" s="9">
        <f t="shared" si="13"/>
        <v>5.4822033898305094</v>
      </c>
      <c r="N102" s="12" t="s">
        <v>132</v>
      </c>
      <c r="O102" s="2" t="s">
        <v>129</v>
      </c>
      <c r="P102" s="2" t="s">
        <v>129</v>
      </c>
      <c r="Q102" s="2" t="s">
        <v>129</v>
      </c>
      <c r="R102" s="9">
        <v>1.82</v>
      </c>
      <c r="S102" s="9">
        <v>1.82</v>
      </c>
    </row>
    <row r="103" spans="1:19" ht="28.5" x14ac:dyDescent="0.2">
      <c r="A103" s="3" t="s">
        <v>303</v>
      </c>
      <c r="B103" s="5" t="s">
        <v>304</v>
      </c>
      <c r="C103" s="2" t="s">
        <v>82</v>
      </c>
      <c r="D103" s="20">
        <v>6.4690000000000003</v>
      </c>
      <c r="E103" s="1" t="s">
        <v>313</v>
      </c>
      <c r="F103" s="20">
        <v>6.4690000000000003</v>
      </c>
      <c r="G103" s="9">
        <v>0</v>
      </c>
      <c r="H103" s="9">
        <v>0</v>
      </c>
      <c r="I103" s="20">
        <v>6.4690000000000003</v>
      </c>
      <c r="J103" s="9">
        <v>0</v>
      </c>
      <c r="K103" s="9">
        <f t="shared" si="13"/>
        <v>5.4822033898305094</v>
      </c>
      <c r="L103" s="2">
        <v>2020</v>
      </c>
      <c r="M103" s="9">
        <f t="shared" si="13"/>
        <v>5.4822033898305094</v>
      </c>
      <c r="N103" s="12" t="s">
        <v>132</v>
      </c>
      <c r="O103" s="2" t="s">
        <v>129</v>
      </c>
      <c r="P103" s="2" t="s">
        <v>129</v>
      </c>
      <c r="Q103" s="2" t="s">
        <v>129</v>
      </c>
      <c r="R103" s="9">
        <v>1.82</v>
      </c>
      <c r="S103" s="9">
        <v>1.82</v>
      </c>
    </row>
    <row r="104" spans="1:19" ht="28.5" x14ac:dyDescent="0.2">
      <c r="A104" s="3" t="s">
        <v>305</v>
      </c>
      <c r="B104" s="5" t="s">
        <v>306</v>
      </c>
      <c r="C104" s="2" t="s">
        <v>83</v>
      </c>
      <c r="D104" s="20">
        <v>5.3639999999999999</v>
      </c>
      <c r="E104" s="1" t="s">
        <v>313</v>
      </c>
      <c r="F104" s="20">
        <v>5.3639999999999999</v>
      </c>
      <c r="G104" s="9">
        <v>0</v>
      </c>
      <c r="H104" s="9">
        <v>0</v>
      </c>
      <c r="I104" s="20">
        <v>5.3639999999999999</v>
      </c>
      <c r="J104" s="9">
        <v>0</v>
      </c>
      <c r="K104" s="9">
        <f t="shared" si="13"/>
        <v>4.5457627118644073</v>
      </c>
      <c r="L104" s="2">
        <v>2020</v>
      </c>
      <c r="M104" s="9">
        <f t="shared" si="13"/>
        <v>4.5457627118644073</v>
      </c>
      <c r="N104" s="12" t="s">
        <v>132</v>
      </c>
      <c r="O104" s="2" t="s">
        <v>129</v>
      </c>
      <c r="P104" s="2" t="s">
        <v>129</v>
      </c>
      <c r="Q104" s="2" t="s">
        <v>129</v>
      </c>
      <c r="R104" s="9">
        <v>1.6</v>
      </c>
      <c r="S104" s="9">
        <v>1.6</v>
      </c>
    </row>
    <row r="105" spans="1:19" ht="28.5" x14ac:dyDescent="0.2">
      <c r="A105" s="3" t="s">
        <v>307</v>
      </c>
      <c r="B105" s="5" t="s">
        <v>308</v>
      </c>
      <c r="C105" s="2" t="s">
        <v>84</v>
      </c>
      <c r="D105" s="20">
        <v>3.0169999999999999</v>
      </c>
      <c r="E105" s="1" t="s">
        <v>313</v>
      </c>
      <c r="F105" s="20">
        <v>3.0169999999999999</v>
      </c>
      <c r="G105" s="9">
        <v>0</v>
      </c>
      <c r="H105" s="9">
        <v>0</v>
      </c>
      <c r="I105" s="20">
        <v>3.0169999999999999</v>
      </c>
      <c r="J105" s="9">
        <v>0</v>
      </c>
      <c r="K105" s="9">
        <f t="shared" si="13"/>
        <v>2.5567796610169493</v>
      </c>
      <c r="L105" s="2">
        <v>2021</v>
      </c>
      <c r="M105" s="9">
        <f t="shared" si="13"/>
        <v>2.5567796610169493</v>
      </c>
      <c r="N105" s="12" t="s">
        <v>132</v>
      </c>
      <c r="O105" s="2" t="s">
        <v>129</v>
      </c>
      <c r="P105" s="2" t="s">
        <v>129</v>
      </c>
      <c r="Q105" s="2" t="s">
        <v>129</v>
      </c>
      <c r="R105" s="9">
        <v>0.9</v>
      </c>
      <c r="S105" s="9">
        <v>0.9</v>
      </c>
    </row>
    <row r="106" spans="1:19" ht="28.5" x14ac:dyDescent="0.2">
      <c r="A106" s="3" t="s">
        <v>309</v>
      </c>
      <c r="B106" s="5" t="s">
        <v>310</v>
      </c>
      <c r="C106" s="2" t="s">
        <v>85</v>
      </c>
      <c r="D106" s="20">
        <v>4.0229999999999997</v>
      </c>
      <c r="E106" s="1" t="s">
        <v>313</v>
      </c>
      <c r="F106" s="20">
        <v>4.0229999999999997</v>
      </c>
      <c r="G106" s="9">
        <v>0</v>
      </c>
      <c r="H106" s="9">
        <v>0</v>
      </c>
      <c r="I106" s="20">
        <v>4.0229999999999997</v>
      </c>
      <c r="J106" s="9">
        <v>0</v>
      </c>
      <c r="K106" s="9">
        <f t="shared" si="13"/>
        <v>3.409322033898305</v>
      </c>
      <c r="L106" s="2">
        <v>2021</v>
      </c>
      <c r="M106" s="9">
        <f t="shared" si="13"/>
        <v>3.409322033898305</v>
      </c>
      <c r="N106" s="12" t="s">
        <v>132</v>
      </c>
      <c r="O106" s="2" t="s">
        <v>129</v>
      </c>
      <c r="P106" s="2" t="s">
        <v>129</v>
      </c>
      <c r="Q106" s="2" t="s">
        <v>129</v>
      </c>
      <c r="R106" s="9">
        <v>1.2</v>
      </c>
      <c r="S106" s="9">
        <v>1.2</v>
      </c>
    </row>
    <row r="107" spans="1:19" ht="28.5" x14ac:dyDescent="0.2">
      <c r="A107" s="3" t="s">
        <v>311</v>
      </c>
      <c r="B107" s="5" t="s">
        <v>312</v>
      </c>
      <c r="C107" s="2" t="s">
        <v>86</v>
      </c>
      <c r="D107" s="21">
        <v>11.018000000000001</v>
      </c>
      <c r="E107" s="1" t="s">
        <v>313</v>
      </c>
      <c r="F107" s="21">
        <v>11.018000000000001</v>
      </c>
      <c r="G107" s="9">
        <v>0</v>
      </c>
      <c r="H107" s="9">
        <v>0</v>
      </c>
      <c r="I107" s="21">
        <v>11.018000000000001</v>
      </c>
      <c r="J107" s="9">
        <v>0</v>
      </c>
      <c r="K107" s="9">
        <f t="shared" si="13"/>
        <v>9.3372881355932211</v>
      </c>
      <c r="L107" s="2">
        <v>2021</v>
      </c>
      <c r="M107" s="9">
        <f t="shared" si="13"/>
        <v>9.3372881355932211</v>
      </c>
      <c r="N107" s="12" t="s">
        <v>132</v>
      </c>
      <c r="O107" s="2" t="s">
        <v>129</v>
      </c>
      <c r="P107" s="2" t="s">
        <v>129</v>
      </c>
      <c r="Q107" s="2" t="s">
        <v>129</v>
      </c>
      <c r="R107" s="9">
        <v>3.1</v>
      </c>
      <c r="S107" s="9">
        <v>3.1</v>
      </c>
    </row>
  </sheetData>
  <mergeCells count="20">
    <mergeCell ref="A6:S6"/>
    <mergeCell ref="A7:S7"/>
    <mergeCell ref="A1:S1"/>
    <mergeCell ref="A2:S2"/>
    <mergeCell ref="A3:S3"/>
    <mergeCell ref="A4:S4"/>
    <mergeCell ref="A5:S5"/>
    <mergeCell ref="A9:A11"/>
    <mergeCell ref="B9:B11"/>
    <mergeCell ref="C9:C11"/>
    <mergeCell ref="D9:D11"/>
    <mergeCell ref="E9:E11"/>
    <mergeCell ref="P9:S9"/>
    <mergeCell ref="P10:Q10"/>
    <mergeCell ref="R10:S10"/>
    <mergeCell ref="F9:J10"/>
    <mergeCell ref="K9:K11"/>
    <mergeCell ref="L9:M10"/>
    <mergeCell ref="N9:N11"/>
    <mergeCell ref="O9:O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Лист1!sub_14001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2016-10-25T12:24:21Z</dcterms:modified>
</cp:coreProperties>
</file>