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</definedNames>
  <calcPr calcId="144525"/>
</workbook>
</file>

<file path=xl/calcChain.xml><?xml version="1.0" encoding="utf-8"?>
<calcChain xmlns="http://schemas.openxmlformats.org/spreadsheetml/2006/main">
  <c r="AN93" i="1" l="1"/>
  <c r="AM93" i="1"/>
  <c r="AL93" i="1"/>
  <c r="AK93" i="1"/>
  <c r="AJ93" i="1"/>
  <c r="AI93" i="1"/>
  <c r="AH93" i="1"/>
  <c r="AG93" i="1"/>
  <c r="AF93" i="1"/>
  <c r="AE93" i="1"/>
  <c r="AC93" i="1"/>
  <c r="K93" i="1"/>
  <c r="AC27" i="1" l="1"/>
  <c r="AM27" i="1" s="1"/>
  <c r="X27" i="1"/>
  <c r="Z27" i="1" s="1"/>
  <c r="S27" i="1"/>
  <c r="R27" i="1"/>
  <c r="Q27" i="1"/>
  <c r="P27" i="1"/>
  <c r="AD27" i="1" s="1"/>
  <c r="AN27" i="1" s="1"/>
  <c r="AC26" i="1"/>
  <c r="AM26" i="1" s="1"/>
  <c r="X26" i="1"/>
  <c r="Z26" i="1" s="1"/>
  <c r="S26" i="1"/>
  <c r="R26" i="1"/>
  <c r="P26" i="1"/>
  <c r="AD26" i="1" s="1"/>
  <c r="AN26" i="1" s="1"/>
  <c r="L26" i="1"/>
  <c r="Q26" i="1" s="1"/>
  <c r="R25" i="1"/>
  <c r="Q25" i="1"/>
  <c r="N25" i="1"/>
  <c r="S25" i="1" s="1"/>
  <c r="K25" i="1"/>
  <c r="AC25" i="1" s="1"/>
  <c r="AM25" i="1" s="1"/>
  <c r="AD24" i="1"/>
  <c r="AN24" i="1" s="1"/>
  <c r="AC24" i="1"/>
  <c r="AM24" i="1" s="1"/>
  <c r="X24" i="1"/>
  <c r="AC23" i="1"/>
  <c r="AM23" i="1" s="1"/>
  <c r="X23" i="1"/>
  <c r="Z23" i="1" s="1"/>
  <c r="S23" i="1"/>
  <c r="P23" i="1"/>
  <c r="AD23" i="1" s="1"/>
  <c r="AN23" i="1" s="1"/>
  <c r="L23" i="1"/>
  <c r="Q23" i="1" s="1"/>
  <c r="K23" i="1"/>
  <c r="M23" i="1" s="1"/>
  <c r="N22" i="1"/>
  <c r="S22" i="1" s="1"/>
  <c r="L22" i="1"/>
  <c r="Q22" i="1" s="1"/>
  <c r="K22" i="1"/>
  <c r="AC22" i="1" s="1"/>
  <c r="AM22" i="1" s="1"/>
  <c r="N21" i="1"/>
  <c r="S21" i="1" s="1"/>
  <c r="L21" i="1"/>
  <c r="Q21" i="1" s="1"/>
  <c r="K21" i="1"/>
  <c r="AC21" i="1" s="1"/>
  <c r="AM21" i="1" s="1"/>
  <c r="M22" i="1" l="1"/>
  <c r="R23" i="1"/>
  <c r="P21" i="1"/>
  <c r="AD21" i="1" s="1"/>
  <c r="AN21" i="1" s="1"/>
  <c r="X21" i="1"/>
  <c r="Z21" i="1" s="1"/>
  <c r="P22" i="1"/>
  <c r="AD22" i="1" s="1"/>
  <c r="AN22" i="1" s="1"/>
  <c r="X22" i="1"/>
  <c r="Z22" i="1" s="1"/>
  <c r="P25" i="1"/>
  <c r="AD25" i="1" s="1"/>
  <c r="AN25" i="1" s="1"/>
  <c r="X25" i="1"/>
  <c r="Z25" i="1" s="1"/>
  <c r="R22" i="1" l="1"/>
  <c r="M21" i="1"/>
  <c r="R21" i="1" s="1"/>
  <c r="I121" i="1" l="1"/>
  <c r="I120" i="1" s="1"/>
  <c r="J121" i="1"/>
  <c r="J120" i="1" s="1"/>
  <c r="K121" i="1"/>
  <c r="K120" i="1" s="1"/>
  <c r="L121" i="1"/>
  <c r="L120" i="1" s="1"/>
  <c r="M121" i="1"/>
  <c r="M120" i="1" s="1"/>
  <c r="O121" i="1"/>
  <c r="O120" i="1" s="1"/>
  <c r="P121" i="1"/>
  <c r="P120" i="1" s="1"/>
  <c r="Q121" i="1"/>
  <c r="Q120" i="1" s="1"/>
  <c r="R121" i="1"/>
  <c r="R120" i="1" s="1"/>
  <c r="S121" i="1"/>
  <c r="S120" i="1" s="1"/>
  <c r="T121" i="1"/>
  <c r="T120" i="1" s="1"/>
  <c r="U121" i="1"/>
  <c r="U120" i="1" s="1"/>
  <c r="V121" i="1"/>
  <c r="V120" i="1" s="1"/>
  <c r="W121" i="1"/>
  <c r="W120" i="1" s="1"/>
  <c r="X121" i="1"/>
  <c r="X120" i="1" s="1"/>
  <c r="Y121" i="1"/>
  <c r="Y120" i="1" s="1"/>
  <c r="Z121" i="1"/>
  <c r="Z120" i="1" s="1"/>
  <c r="AA121" i="1"/>
  <c r="AA120" i="1" s="1"/>
  <c r="AB121" i="1"/>
  <c r="AB120" i="1" s="1"/>
  <c r="AD121" i="1"/>
  <c r="AD120" i="1" s="1"/>
  <c r="AF121" i="1"/>
  <c r="AF120" i="1" s="1"/>
  <c r="AH121" i="1"/>
  <c r="AH120" i="1" s="1"/>
  <c r="AJ121" i="1"/>
  <c r="AJ120" i="1" s="1"/>
  <c r="AL121" i="1"/>
  <c r="AL120" i="1" s="1"/>
  <c r="AN121" i="1"/>
  <c r="AN120" i="1" s="1"/>
  <c r="I31" i="1"/>
  <c r="I30" i="1" s="1"/>
  <c r="J31" i="1"/>
  <c r="J30" i="1" s="1"/>
  <c r="K31" i="1"/>
  <c r="K30" i="1" s="1"/>
  <c r="L31" i="1"/>
  <c r="L30" i="1" s="1"/>
  <c r="M31" i="1"/>
  <c r="M30" i="1" s="1"/>
  <c r="O31" i="1"/>
  <c r="O30" i="1" s="1"/>
  <c r="P31" i="1"/>
  <c r="P30" i="1" s="1"/>
  <c r="Q31" i="1"/>
  <c r="Q30" i="1" s="1"/>
  <c r="R31" i="1"/>
  <c r="R30" i="1" s="1"/>
  <c r="S31" i="1"/>
  <c r="S30" i="1" s="1"/>
  <c r="T31" i="1"/>
  <c r="T30" i="1" s="1"/>
  <c r="U31" i="1"/>
  <c r="U30" i="1" s="1"/>
  <c r="V31" i="1"/>
  <c r="V30" i="1" s="1"/>
  <c r="W31" i="1"/>
  <c r="W30" i="1" s="1"/>
  <c r="X31" i="1"/>
  <c r="X30" i="1" s="1"/>
  <c r="Y31" i="1"/>
  <c r="Y30" i="1" s="1"/>
  <c r="Z31" i="1"/>
  <c r="Z30" i="1" s="1"/>
  <c r="AA31" i="1"/>
  <c r="AA30" i="1" s="1"/>
  <c r="AB31" i="1"/>
  <c r="AB30" i="1" s="1"/>
  <c r="AD31" i="1"/>
  <c r="AD30" i="1" s="1"/>
  <c r="AE31" i="1"/>
  <c r="AE30" i="1" s="1"/>
  <c r="AF31" i="1"/>
  <c r="AF30" i="1" s="1"/>
  <c r="AH31" i="1"/>
  <c r="AH30" i="1" s="1"/>
  <c r="AJ31" i="1"/>
  <c r="AJ30" i="1" s="1"/>
  <c r="AL31" i="1"/>
  <c r="AL30" i="1" s="1"/>
  <c r="AN31" i="1"/>
  <c r="AN30" i="1" s="1"/>
  <c r="H31" i="1"/>
  <c r="H30" i="1" s="1"/>
  <c r="H121" i="1"/>
  <c r="H120" i="1" s="1"/>
  <c r="I162" i="1"/>
  <c r="J162" i="1"/>
  <c r="K162" i="1"/>
  <c r="L162" i="1"/>
  <c r="M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D162" i="1"/>
  <c r="AF162" i="1"/>
  <c r="AH162" i="1"/>
  <c r="AJ162" i="1"/>
  <c r="AL162" i="1"/>
  <c r="AN162" i="1"/>
  <c r="H162" i="1"/>
  <c r="AC122" i="1"/>
  <c r="AC123" i="1"/>
  <c r="H29" i="1" l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L29" i="1"/>
  <c r="J29" i="1"/>
  <c r="AA29" i="1"/>
  <c r="Y29" i="1"/>
  <c r="W29" i="1"/>
  <c r="U29" i="1"/>
  <c r="S29" i="1"/>
  <c r="Q29" i="1"/>
  <c r="O29" i="1"/>
  <c r="M29" i="1"/>
  <c r="K29" i="1"/>
  <c r="I29" i="1"/>
  <c r="AK183" i="1" l="1"/>
  <c r="AK184" i="1"/>
  <c r="AK182" i="1"/>
  <c r="AK162" i="1" s="1"/>
  <c r="AI179" i="1"/>
  <c r="AI180" i="1"/>
  <c r="AI181" i="1"/>
  <c r="AI178" i="1"/>
  <c r="AI162" i="1" s="1"/>
  <c r="AG173" i="1"/>
  <c r="AG174" i="1"/>
  <c r="AG175" i="1"/>
  <c r="AG176" i="1"/>
  <c r="AG177" i="1"/>
  <c r="AG172" i="1"/>
  <c r="AG162" i="1" s="1"/>
  <c r="AE170" i="1"/>
  <c r="AE171" i="1"/>
  <c r="AE169" i="1"/>
  <c r="AC164" i="1"/>
  <c r="AC165" i="1"/>
  <c r="AC166" i="1"/>
  <c r="AC167" i="1"/>
  <c r="AC168" i="1"/>
  <c r="AC163" i="1"/>
  <c r="AE136" i="1"/>
  <c r="AE137" i="1"/>
  <c r="AE138" i="1"/>
  <c r="AG140" i="1"/>
  <c r="AG141" i="1"/>
  <c r="AG142" i="1"/>
  <c r="AG143" i="1"/>
  <c r="AG144" i="1"/>
  <c r="AG145" i="1"/>
  <c r="AI147" i="1"/>
  <c r="AI148" i="1"/>
  <c r="AI149" i="1"/>
  <c r="AI150" i="1"/>
  <c r="AI151" i="1"/>
  <c r="AI152" i="1"/>
  <c r="AK154" i="1"/>
  <c r="AK155" i="1"/>
  <c r="AK156" i="1"/>
  <c r="AK157" i="1"/>
  <c r="AK158" i="1"/>
  <c r="AK159" i="1"/>
  <c r="AK160" i="1"/>
  <c r="AK161" i="1"/>
  <c r="AK153" i="1"/>
  <c r="AI146" i="1"/>
  <c r="AI121" i="1" s="1"/>
  <c r="AI120" i="1" s="1"/>
  <c r="AG139" i="1"/>
  <c r="AG121" i="1" s="1"/>
  <c r="AG120" i="1" s="1"/>
  <c r="AE135" i="1"/>
  <c r="AE121" i="1" s="1"/>
  <c r="AC125" i="1"/>
  <c r="AC126" i="1"/>
  <c r="AC127" i="1"/>
  <c r="AC128" i="1"/>
  <c r="AC129" i="1"/>
  <c r="AC130" i="1"/>
  <c r="AC131" i="1"/>
  <c r="AC132" i="1"/>
  <c r="AC133" i="1"/>
  <c r="AC134" i="1"/>
  <c r="AC124" i="1"/>
  <c r="AK54" i="1"/>
  <c r="AK55" i="1"/>
  <c r="AK56" i="1"/>
  <c r="AK57" i="1"/>
  <c r="AK58" i="1"/>
  <c r="AK53" i="1"/>
  <c r="AI47" i="1"/>
  <c r="AI48" i="1"/>
  <c r="AI49" i="1"/>
  <c r="AI50" i="1"/>
  <c r="AI51" i="1"/>
  <c r="AI52" i="1"/>
  <c r="AI46" i="1"/>
  <c r="AI31" i="1" s="1"/>
  <c r="AI30" i="1" s="1"/>
  <c r="AI29" i="1" s="1"/>
  <c r="AG41" i="1"/>
  <c r="AG42" i="1"/>
  <c r="AG43" i="1"/>
  <c r="AG44" i="1"/>
  <c r="AG45" i="1"/>
  <c r="AG40" i="1"/>
  <c r="AG31" i="1" s="1"/>
  <c r="AG30" i="1" s="1"/>
  <c r="AG29" i="1" s="1"/>
  <c r="AC33" i="1"/>
  <c r="AC34" i="1"/>
  <c r="AC35" i="1"/>
  <c r="AC36" i="1"/>
  <c r="AC37" i="1"/>
  <c r="AC38" i="1"/>
  <c r="AC39" i="1"/>
  <c r="AC32" i="1"/>
  <c r="AC31" i="1" s="1"/>
  <c r="AC30" i="1" s="1"/>
  <c r="AK31" i="1" l="1"/>
  <c r="AK30" i="1" s="1"/>
  <c r="AC121" i="1"/>
  <c r="AK121" i="1"/>
  <c r="AK120" i="1" s="1"/>
  <c r="AC162" i="1"/>
  <c r="AE162" i="1"/>
  <c r="AE120" i="1"/>
  <c r="AE29" i="1" s="1"/>
  <c r="AM184" i="1"/>
  <c r="AM183" i="1"/>
  <c r="AM182" i="1"/>
  <c r="AM181" i="1"/>
  <c r="AM180" i="1"/>
  <c r="AM179" i="1"/>
  <c r="AM178" i="1"/>
  <c r="AM177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2" i="1" s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22" i="1"/>
  <c r="AM121" i="1" s="1"/>
  <c r="AM120" i="1" s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70" i="1"/>
  <c r="N169" i="1"/>
  <c r="N168" i="1"/>
  <c r="N167" i="1"/>
  <c r="N166" i="1"/>
  <c r="N165" i="1"/>
  <c r="N164" i="1"/>
  <c r="N163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2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32" i="1"/>
  <c r="N31" i="1" l="1"/>
  <c r="N30" i="1" s="1"/>
  <c r="N121" i="1"/>
  <c r="N162" i="1"/>
  <c r="AM31" i="1"/>
  <c r="AM30" i="1" s="1"/>
  <c r="AM29" i="1" s="1"/>
  <c r="AC120" i="1"/>
  <c r="AC29" i="1" s="1"/>
  <c r="AK29" i="1"/>
  <c r="N120" i="1" l="1"/>
  <c r="N29" i="1" s="1"/>
</calcChain>
</file>

<file path=xl/sharedStrings.xml><?xml version="1.0" encoding="utf-8"?>
<sst xmlns="http://schemas.openxmlformats.org/spreadsheetml/2006/main" count="1380" uniqueCount="566">
  <si>
    <t>Номер группы инвестиционных проектов</t>
  </si>
  <si>
    <t>Наименование инвестиционного проекта (группы инвестиционных проектов)</t>
  </si>
  <si>
    <t>План</t>
  </si>
  <si>
    <t xml:space="preserve">к приказу Министерства энергетики РФ
</t>
  </si>
  <si>
    <t xml:space="preserve">от 5 мая 2016 г. N 380
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</si>
  <si>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</si>
  <si>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</si>
  <si>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</si>
  <si>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плана</t>
  </si>
  <si>
    <t>Приложение N 3</t>
  </si>
  <si>
    <t xml:space="preserve">Форма 3. План освоения капитальных вложений по инвестиционным проектам
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</si>
  <si>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</si>
  <si>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</si>
  <si>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</si>
  <si>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Краткое обоснование корректировки утвержденного плана</t>
  </si>
  <si>
    <t>Предложение по корректировке утвержденного</t>
  </si>
  <si>
    <t>Итого за период реализации инвестиционной программы (предложение по корректировке утвержденного плана)</t>
  </si>
  <si>
    <t>Всего, вт.ч.: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</si>
  <si>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</si>
  <si>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</si>
  <si>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</si>
  <si>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</si>
  <si>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Всего, в т.ч.:</t>
  </si>
  <si>
    <t>проектноизыскательские работы</t>
  </si>
  <si>
    <t>в базисном уровне цен</t>
  </si>
  <si>
    <t>в прогнозных ценах соответствующих лет</t>
  </si>
  <si>
    <t>Итого за период реализации инвестиционной программы
(план)</t>
  </si>
  <si>
    <t>29.1</t>
  </si>
  <si>
    <t>29.2</t>
  </si>
  <si>
    <t>29.3</t>
  </si>
  <si>
    <t>29.4</t>
  </si>
  <si>
    <t>29.5</t>
  </si>
  <si>
    <t>29.6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</si>
  <si>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</si>
  <si>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</si>
  <si>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</si>
  <si>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</si>
  <si>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</si>
  <si>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</si>
  <si>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</si>
  <si>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G_ТП0001</t>
  </si>
  <si>
    <t>С/П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</si>
  <si>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</si>
  <si>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</si>
  <si>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</si>
  <si>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</si>
  <si>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</si>
  <si>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</si>
  <si>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</si>
  <si>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</si>
  <si>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</si>
  <si>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</si>
  <si>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</si>
  <si>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</si>
  <si>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</si>
  <si>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</si>
  <si>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</si>
  <si>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</si>
  <si>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</si>
  <si>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</si>
  <si>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</si>
  <si>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</si>
  <si>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</si>
  <si>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</si>
  <si>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</si>
  <si>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</si>
  <si>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</si>
  <si>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</si>
  <si>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</si>
  <si>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</si>
  <si>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</si>
  <si>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</si>
  <si>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</si>
  <si>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</si>
  <si>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</si>
  <si>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</si>
  <si>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</si>
  <si>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</si>
  <si>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</si>
  <si>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</si>
  <si>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</si>
  <si>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</si>
  <si>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</si>
  <si>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</si>
  <si>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</si>
  <si>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</si>
  <si>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</si>
  <si>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</si>
  <si>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</si>
  <si>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</si>
  <si>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</si>
  <si>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</si>
  <si>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</si>
  <si>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</si>
  <si>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</si>
  <si>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</si>
  <si>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</si>
  <si>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</si>
  <si>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</si>
  <si>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</si>
  <si>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</si>
  <si>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</si>
  <si>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</si>
  <si>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</si>
  <si>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</si>
  <si>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</si>
  <si>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</si>
  <si>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</si>
  <si>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</si>
  <si>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</si>
  <si>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</si>
  <si>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</si>
  <si>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</si>
  <si>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</si>
  <si>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</si>
  <si>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</si>
  <si>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</si>
  <si>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</si>
  <si>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</si>
  <si>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</si>
  <si>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</si>
  <si>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</si>
  <si>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</si>
  <si>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</si>
  <si>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</si>
  <si>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</si>
  <si>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</si>
  <si>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</si>
  <si>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</si>
  <si>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</si>
  <si>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</si>
  <si>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</si>
  <si>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</si>
  <si>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</si>
  <si>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</si>
  <si>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Год раскрытия информации: 2016 год</t>
  </si>
  <si>
    <t xml:space="preserve"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24 сентября 2015г. № 16-р
_____________________________________________________________________________________________________________
           </t>
  </si>
  <si>
    <t>Идентификатор инвестиционного проекта</t>
  </si>
  <si>
    <t>2017 год</t>
  </si>
  <si>
    <t>2018 год</t>
  </si>
  <si>
    <t>2019 год</t>
  </si>
  <si>
    <t>2020 год</t>
  </si>
  <si>
    <t>2021 год</t>
  </si>
  <si>
    <t>29.7</t>
  </si>
  <si>
    <t>29.8</t>
  </si>
  <si>
    <t>29.9</t>
  </si>
  <si>
    <t>29.10</t>
  </si>
  <si>
    <t>Утверждении й план</t>
  </si>
  <si>
    <t>Предложение по корректировке утвержденного плана на 01.01.2016 год</t>
  </si>
  <si>
    <t>План на 01.01.2016 года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</si>
  <si>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</si>
  <si>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</si>
  <si>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</si>
  <si>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</si>
  <si>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</si>
  <si>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</si>
  <si>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</si>
  <si>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</si>
  <si>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</si>
  <si>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 xml:space="preserve">Реконструкция электросетевого оборудования с высоким уровнем износа </t>
  </si>
  <si>
    <t>Инвестиционная программа АО "Облкоммунэнерго"</t>
  </si>
  <si>
    <t>ТП-21.01, замена на ГКТП-250 кВА 10/0,4 кВ Балашовские ГЭС</t>
  </si>
  <si>
    <t>ТП-12, замена на ГКТП-250 кВА 10/0,4 кВ Дергачевские ГЭС</t>
  </si>
  <si>
    <t>КТП-37, замена на ГКТП-250 кВА 10/0,4 кВ Калининские ГЭС</t>
  </si>
  <si>
    <t>ГКТП-37, замена на ГКТП-250 кВА 10/0,4 кВ Красноармейские ГЭС</t>
  </si>
  <si>
    <t>ЗТП-103, замена на ГКТП-250 кВА 10/0,4 кВ Краснокутские ГЭС</t>
  </si>
  <si>
    <t>КТП-273, замена на ГКТП-250 кВА 10/0,4 кВ Питерские ГЭС</t>
  </si>
  <si>
    <t>ЗТП-22, замена на ГКТП-250 кВА 10/0,4 кВ Хвалынские ГЭС</t>
  </si>
  <si>
    <t>ГКТП-45 А, замена на ГКТП-250 кВА 10/0,4 кВ Хвалынские ГЭС</t>
  </si>
  <si>
    <t>Замена ТП-11 на ГКТП-630кВА ПС Дзержинская 110/10/6 "Балаковские ГЭС"</t>
  </si>
  <si>
    <t>Замена ТП-4 на ГКТП-630кВА ПС Дзержинская 110/10/6  "Балаковские ГЭС"</t>
  </si>
  <si>
    <t>Замена ТП-161 на  ГКТПНп - 400кВА-6/0,4кВ "Вольские ГЭС"</t>
  </si>
  <si>
    <t>Реконструкция ГКТП-29-630 "Калининские ГЭС"</t>
  </si>
  <si>
    <t>Замена КТП-55 на ГКТП-100 кВА "Марксовские ГЭС"</t>
  </si>
  <si>
    <t>Демонтаж ЗТП-7 и ЗТП-38 Установка ГКТП с четырьмя воздушными вводами "Петровские ГЭС"</t>
  </si>
  <si>
    <t>Замена ТП-29 на КТП-630кВА ПС Дзержинская 110/10/6 "Балаковские ГЭС"</t>
  </si>
  <si>
    <t>Замена ТП-10 на КТП-630кВА ПС Дзержинская 110/10/6 "Балаковские ГЭС"</t>
  </si>
  <si>
    <t>Замена ТП-11 на ГКТП-630 "Вольские ГЭС"</t>
  </si>
  <si>
    <t>Замена ГКТП-58 160кВА с заменой силового тр-ра на 250кВА "Марксовские ГЭС"</t>
  </si>
  <si>
    <t>Замена КТП-90 100кВА с заменой силового тр-ра на 250кВА  "Марксовские ГЭС"</t>
  </si>
  <si>
    <t>Замена КТП-200 на ГКТП-250кВА "Питерские ГЭС"</t>
  </si>
  <si>
    <t>Замена КТП-92 на ГКТП-160кВА "Питерские ГЭС"</t>
  </si>
  <si>
    <t>2-х цепная ВЛЗ-6 кВ Ф-17 и Ф-27 пс Дзержинская Балаковские ГЭС</t>
  </si>
  <si>
    <t xml:space="preserve">G_ВЛ0001 </t>
  </si>
  <si>
    <t>ВЛЗ-6 кВ Ф-34 ПС Красный Октябрь от ТП-146 до ТП-147 Вольские ГЭС</t>
  </si>
  <si>
    <t>ВЛ-10 кВ Ф-1024 ПС Озинская Озинские ГЭС</t>
  </si>
  <si>
    <t>ВЛИ-0,4 кВ ТП-311 Аркадакские ГЭС</t>
  </si>
  <si>
    <t>ВЛИ-0,4 кВ ТП-27 Аткарские ГЭС</t>
  </si>
  <si>
    <t>ВЛИ-0,4 кВ ТП-№ 1-14.03 Балашовские ГЭС</t>
  </si>
  <si>
    <t>ВЛИ-0,4 кВ ТП-21.08 Балашовские ГЭС</t>
  </si>
  <si>
    <t>ВЛИ-0,4 кВ от ТП-146 до ТП-147 Вольские ГЭС</t>
  </si>
  <si>
    <t>ВЛИ-0,4 кВ ТП-13 Калининские ГЭС</t>
  </si>
  <si>
    <t>ВЛИ-0,4 кВ ТП-16 Ртищевские ГЭС</t>
  </si>
  <si>
    <t>ВЛИ-0,4 кВ ТП-7 Хвалынские ГЭС</t>
  </si>
  <si>
    <t>ВЛИ-0,4 кВ ТП-05 Хвалынские ГЭС</t>
  </si>
  <si>
    <t>ВЛИ-0,4 кВ ТП-42 Энгельсские ГЭС</t>
  </si>
  <si>
    <t>ВЛИ-0,4кВ ТП-3 "Вольские ГЭС"</t>
  </si>
  <si>
    <t>ВЛИ-0,4кВ ТП-4 "Вольские ГЭС"</t>
  </si>
  <si>
    <t>ВЛИ-0,4кВ ТП-5 "Вольские ГЭС"</t>
  </si>
  <si>
    <t>ВЛИ-0,4кВ ТП-98 "Вольские ГЭС"</t>
  </si>
  <si>
    <t>ВЛЭП-6 кВ фид-25 от ПС Новая "Энгельсские ГЭС"</t>
  </si>
  <si>
    <t>Реконструкция ВЛ-0,4кВ от ТП №7.12  "9 Января" "Балашовские ГЭС"</t>
  </si>
  <si>
    <t>Реконструкция ВЛИ-0,4кВ ТП-11 "Вольские ГЭС"</t>
  </si>
  <si>
    <t>Реконструкция ВЛИ-0,4кВ ТП-18 "Вольские ГЭС"</t>
  </si>
  <si>
    <t>Реконструкция ВЛИ-0,4кВ ТП-57 "Вольские ГЭС"</t>
  </si>
  <si>
    <t>Реконструкция ВЛИ-0,4кВ ТП-58 "Вольские ГЭС"</t>
  </si>
  <si>
    <t>Реконструкция ВЛИ-0,4кВ ТП-84 "Вольские ГЭС"</t>
  </si>
  <si>
    <t>ВЛ-6 кВ Фид-658 (658-00/1 до 658-00/14) "Энгельсские ГЭС"</t>
  </si>
  <si>
    <t>Реконструкция ВЛИ-0,4кВ ТП-22 "Вольские ГЭС"</t>
  </si>
  <si>
    <t>Реконструкция ВЛИ-0,4кВ ТП-29 "Вольские ГЭС"</t>
  </si>
  <si>
    <t>Реконструкция ВЛИ-0,4кВ ТП-60 "Вольские ГЭС"</t>
  </si>
  <si>
    <t>Реконструкция ВЛИ-0,4кВ ТП-61 "Вольские ГЭС"</t>
  </si>
  <si>
    <t>Реконструкция ВЛИ-0,4кВ ТП-85 "Вольские ГЭС"</t>
  </si>
  <si>
    <t>ВЛ-0,4кВ от КТП-46  Ф-3 "Мокроусские ГЭС"</t>
  </si>
  <si>
    <t>ВЛ-6 кВ Фид-658 (658-00/14 до 658-00/37) "Энгельсские ГЭС"</t>
  </si>
  <si>
    <t>ВЛ-6 кВ Фид-658 (658-00/14 до 658-01/22) "Энгельсские ГЭС"</t>
  </si>
  <si>
    <t>ВЛИ-0,4кВ ТП-35 "Вольские ГЭС"</t>
  </si>
  <si>
    <t>ВЛИ-0,4кВ ТП-43 "Вольские ГЭС"</t>
  </si>
  <si>
    <t>ВЛИ-0,4кВ ТП-56 "Вольские ГЭС"</t>
  </si>
  <si>
    <t>ВЛИ-0,4кВ ТП-62 "Вольские ГЭС"</t>
  </si>
  <si>
    <t>ВЛИ-0,4кВ ТП-83 "Вольские ГЭС"</t>
  </si>
  <si>
    <t>ВЛИ-0,4кВ ТП-106 "Вольские ГЭС"</t>
  </si>
  <si>
    <t>ВЛ-0,4кВ по ул. Индустриальная, Текстильная "Балашовские ГЭС"</t>
  </si>
  <si>
    <t>Замена ТП-24 на КТП-630кВА ПС Дзержинская 110/10/6 "Балаковские ГЭС"</t>
  </si>
  <si>
    <t>замена КТП-98 на ГКТП-630 "Вольские ГЭС"</t>
  </si>
  <si>
    <t>Замена оборудования в КТП-113-160 "Мокроусские ГЭС"</t>
  </si>
  <si>
    <t>Замена КТП-9 на ГКТП-160 "Новоузенские ГЭС"</t>
  </si>
  <si>
    <t>Замена КТП-158-160 "Озинские ГЭС"</t>
  </si>
  <si>
    <t>Замена КТП-118 на ГКТП-160кВА "Питерские ГЭС"</t>
  </si>
  <si>
    <t>КЛ-10 кВ Ф-2 и Ф-6 ПС Линевская Балаковские ГЭС</t>
  </si>
  <si>
    <t>КЛ-6 кВ Ф-673 РП-7 Энгельсские ГЭС</t>
  </si>
  <si>
    <t>КЛ-6 кВ Ф-105 РП-10 Энгельсские ГЭС</t>
  </si>
  <si>
    <t>КЛ-6 кВ Ф-104 РП-10 Энгельсские ГЭС</t>
  </si>
  <si>
    <t>КЛ-6 кВ Ф-7 и Ф-20 ПС Новая Энгельсские ГЭС</t>
  </si>
  <si>
    <t>КЛ-0,4 кВ ТП-158. ТП-128, ТП-180 Энгельсские ГЭС</t>
  </si>
  <si>
    <t>КЛ-10кВ от ТП-83 до ТП-28 "Аткарские ГЭС"</t>
  </si>
  <si>
    <t>КЛЭП-6 кВ фид. 42 от ПС Энгельсская "Энгельсские ГЭС"</t>
  </si>
  <si>
    <t>КЛЭП-6 кВ фид. 22 от ПС Энгельсская "Энгельсские ГЭС"</t>
  </si>
  <si>
    <t>КЛ-10кВ от РП-2 до ТП-42 "Аткарские ГЭС"</t>
  </si>
  <si>
    <t>КЛ-6кВ Ф-12 ПС Балаковская 220/11035/6 "Балаковские ГЭС"</t>
  </si>
  <si>
    <t>КЛ-6кВ Ф-19 ПС Балаковская 220/11035/6 "Балаковские ГЭС"</t>
  </si>
  <si>
    <t>КЛ-6 кВ Л №17 от ПС "Вольская-35кВ"до оп.№ 1 ВЛ-6 кВ Ф-17 "Вольские ГЭС"</t>
  </si>
  <si>
    <t>КЛЭП-6 кВ фид. 34 от ПС Энгельсская "Энгельсские ГЭС"</t>
  </si>
  <si>
    <t>КЛЭП-10 кВ от ПС Химическая до РП-28 "Энгельсские ГЭС"</t>
  </si>
  <si>
    <t>КЛ-6кВ Ф-2 ПС Балаковская 220/11035/6  "Балаковские ГЭС"</t>
  </si>
  <si>
    <t>КЛ-10кВ Ф-12 РП/ТП-8 ПС Восточная 110/10 "Балаковские ГЭС"</t>
  </si>
  <si>
    <t>КЛ-10кВ Ф-16 РП/ТП-8 ПС Восточная 110/10 "Балаковские ГЭС"</t>
  </si>
  <si>
    <t>КЛЭП-6 кВ фид. 33 от ПС Энгельсская "Энгельсские ГЭС"</t>
  </si>
  <si>
    <t>КЛЭП-6 кВ фид. 1 от ПС Лесозаводская "Энгельсские ГЭС"</t>
  </si>
  <si>
    <t>КЛЭП-6 кВ фид. 16 от ПС Лесозаводская "Энгельсские ГЭС"</t>
  </si>
  <si>
    <t>КЛЭП-6 кВ фид. 20 от ПС Новая "Энгельсские ГЭС"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</si>
  <si>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</si>
  <si>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</si>
  <si>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</si>
  <si>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</si>
  <si>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</si>
  <si>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</si>
  <si>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</si>
  <si>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</si>
  <si>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</si>
  <si>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</si>
  <si>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</si>
  <si>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</si>
  <si>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</si>
  <si>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</si>
  <si>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</si>
  <si>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</si>
  <si>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</si>
  <si>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</si>
  <si>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</si>
  <si>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</si>
  <si>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</si>
  <si>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</si>
  <si>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</si>
  <si>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</si>
  <si>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</si>
  <si>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</si>
  <si>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</si>
  <si>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</si>
  <si>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</si>
  <si>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</si>
  <si>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</si>
  <si>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</si>
  <si>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</si>
  <si>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</si>
  <si>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</si>
  <si>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</si>
  <si>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</si>
  <si>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</si>
  <si>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</si>
  <si>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</si>
  <si>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</si>
  <si>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</si>
  <si>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</si>
  <si>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</si>
  <si>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</si>
  <si>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</si>
  <si>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</si>
  <si>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</si>
  <si>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</si>
  <si>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</si>
  <si>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</si>
  <si>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</si>
  <si>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</si>
  <si>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</si>
  <si>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</si>
  <si>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</si>
  <si>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</si>
  <si>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</si>
  <si>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</si>
  <si>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</si>
  <si>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</si>
  <si>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</si>
  <si>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</si>
  <si>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</si>
  <si>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</si>
  <si>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</si>
  <si>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</si>
  <si>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</si>
  <si>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</si>
  <si>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</si>
  <si>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</si>
  <si>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</si>
  <si>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</si>
  <si>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</si>
  <si>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</si>
  <si>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</si>
  <si>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</si>
  <si>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</si>
  <si>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</si>
  <si>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</si>
  <si>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</si>
  <si>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</si>
  <si>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</si>
  <si>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</si>
  <si>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</si>
  <si>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</si>
  <si>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</si>
  <si>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</si>
  <si>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</si>
  <si>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r>
      <t xml:space="preserve">Фактический объем освоения капитальных вложений на </t>
    </r>
    <r>
      <rPr>
        <sz val="12"/>
        <color rgb="FFFF0000"/>
        <rFont val="Arial"/>
        <family val="2"/>
        <charset val="204"/>
      </rPr>
      <t xml:space="preserve">01.01.2016 </t>
    </r>
    <r>
      <rPr>
        <sz val="12"/>
        <color theme="1"/>
        <rFont val="Arial"/>
        <family val="2"/>
        <charset val="204"/>
      </rPr>
      <t>года (N-1) млн рублей (без НДС)</t>
    </r>
  </si>
  <si>
    <t>Освоение капитальных вложений 2016 года в прогнозных ценах соответствующих лет, млн рублей (без НДС)</t>
  </si>
  <si>
    <t>План на 01.01.2017 года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</si>
  <si>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</si>
  <si>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</si>
  <si>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</si>
  <si>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</si>
  <si>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</si>
  <si>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Выполнение обязательств по технологическому присоединению потребителей в соответствии с постановлением Правительства РФ от 27.12.2004 № 861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</si>
  <si>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</si>
  <si>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</si>
  <si>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</si>
  <si>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</si>
  <si>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</si>
  <si>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</si>
  <si>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</si>
  <si>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</si>
  <si>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</si>
  <si>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</si>
  <si>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</si>
  <si>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</t>
  </si>
  <si>
    <t>Технологическое присоединение, всего, в том числе:</t>
  </si>
  <si>
    <t>Вольск Реконструкция ТП-57 замена трансформатора (320кВА на 400кВА)</t>
  </si>
  <si>
    <t>G_ТМ0001</t>
  </si>
  <si>
    <t>Предпосылкой реализации проекта является необходимость реконструкции ТП, отработавшей нормативный срок эксплуатации, находящейся в неудовлетворительном техническом состоянии, увеличение нагрузок существующих потребителей, снижение потерь</t>
  </si>
  <si>
    <t>Вольск Реконструкция ТП-83 замена трансформатора (180кВА на 250кВА)</t>
  </si>
  <si>
    <t>G_ТМ0002</t>
  </si>
  <si>
    <t>Вольск  Реконструкция ТП-85 замена трансформатора (180кВА на 100кВА)</t>
  </si>
  <si>
    <t>G_ТМ0003</t>
  </si>
  <si>
    <t>Энгельс Реконструкция ТП-1142 замена трансформатора (560кВА на 630кВА)</t>
  </si>
  <si>
    <t>G_ТМ0004</t>
  </si>
  <si>
    <t>Энгельс Реконструкция ТП-1144 замена трансформатора (320кВА на 400кВА)</t>
  </si>
  <si>
    <t>G_ТМ0005</t>
  </si>
  <si>
    <t>Энгельс Реконструкция РП-8 замена трансформатора (320кВА на 400кВА)</t>
  </si>
  <si>
    <t>G_ТМ0006</t>
  </si>
  <si>
    <t>Энгельс Реконструкция ТП-1102 замена трансформатора (320кВА на 250кВА)</t>
  </si>
  <si>
    <t>G_ТМ0007</t>
  </si>
  <si>
    <t>Энгельс Реконструкция ТП-412 замена трансформатора (180кВА на 250кВА)</t>
  </si>
  <si>
    <t>G_ТМ0008</t>
  </si>
  <si>
    <t>Энгельс Реконструкция ТП-817 замена трансформатора (180кВА на 250кВА)</t>
  </si>
  <si>
    <t>G_ТМ0009</t>
  </si>
  <si>
    <t>Пугачёв  Реконструкция ЗТП-45 замена трансформатора (400кВА на 630кВА)</t>
  </si>
  <si>
    <t>G_ТМ0010</t>
  </si>
  <si>
    <t>Ровное Реконструкция ТП-112 замена трансформатора (160кВА на 100кВА)</t>
  </si>
  <si>
    <t>G_ТМ0011</t>
  </si>
  <si>
    <t>Ровное Реконструкция ТП-85 замена трансформатора (160кВА на 63кВА)</t>
  </si>
  <si>
    <t>G_ТМ0012</t>
  </si>
  <si>
    <t>Аркадак Реконструкция ТП-303 замена трансформатора (160кВА на 250кВА)</t>
  </si>
  <si>
    <t>G_ТМ0013</t>
  </si>
  <si>
    <t xml:space="preserve"> Степное КТП-13-замена ТМ-250кВА на ТМ-400кВА </t>
  </si>
  <si>
    <t>G_ТМ0014</t>
  </si>
  <si>
    <t xml:space="preserve">Степное ТП-1-установка второго трансформатора ТМ-400кВА </t>
  </si>
  <si>
    <t>G_ТМ0015</t>
  </si>
  <si>
    <t>Степное ТП-11- установка второго трансформатора ТМ-400кВА</t>
  </si>
  <si>
    <t>G_ТМ0016</t>
  </si>
  <si>
    <t>Степное ТП-20-установка второго трансформатора ТМ-400кВА</t>
  </si>
  <si>
    <t>G_ТМ0017</t>
  </si>
  <si>
    <t>Пугачёв замена оборудования ТМ на ТМГ ЗТП-27 400кВА</t>
  </si>
  <si>
    <t>G_ТМ0018</t>
  </si>
  <si>
    <t>Пугачёв замена оборудования ТМ на ТМГ КТП-43 400кВА</t>
  </si>
  <si>
    <t>G_ТМ0019</t>
  </si>
  <si>
    <t>Пугачёв замена оборудования ТМ на ТМГ КТП-30 400кВА</t>
  </si>
  <si>
    <t>G_ТМ0020</t>
  </si>
  <si>
    <t>Пугачёв замена оборудования ТМ на ТМГ ЗТП-1 400кВА</t>
  </si>
  <si>
    <t>G_ТМ0021</t>
  </si>
  <si>
    <t>Пугачёв замена оборудования ТМ на ТМГ ЗТП-31 400кВА</t>
  </si>
  <si>
    <t>G_ТМ0022</t>
  </si>
  <si>
    <t>Пугачёв замена оборудования ТМ на ТМГ ЗТП-26 400кВА</t>
  </si>
  <si>
    <t>G_ТМ0023</t>
  </si>
  <si>
    <t>Пугачёв замена оборудования ТМ на ТМГ ЗТП-45 630кВА</t>
  </si>
  <si>
    <t>G_ТМ0024</t>
  </si>
  <si>
    <t>Пугачёв замена оборудования ТМ на ТМГ ЗТП-44 630кВА</t>
  </si>
  <si>
    <t>G_ТМ0025</t>
  </si>
  <si>
    <t xml:space="preserve"> Степное ТП-2- установка второго трансформатора ТМ-250кВА </t>
  </si>
  <si>
    <t>G_ТМ0026</t>
  </si>
  <si>
    <t>Степное ТП-4- установка второго трансформатора ТМ-250кВА</t>
  </si>
  <si>
    <t>G_ТМ0027</t>
  </si>
  <si>
    <t xml:space="preserve">Степное ТП-19-установка второго трансформатора ТМ-160кВА </t>
  </si>
  <si>
    <t>G_ТМ0028</t>
  </si>
  <si>
    <t>G_ТМ0029</t>
  </si>
  <si>
    <t>Пугачёвзамена оборудования ТМ на ТМГ ЗТП-39 630кВА</t>
  </si>
  <si>
    <t>G_ТМ0030</t>
  </si>
  <si>
    <t>Пугачёвзамена оборудования ТМ на ТМГ КТП-59 160кВА</t>
  </si>
  <si>
    <t>G_ТМ0031</t>
  </si>
  <si>
    <t>Питерка  ТП-283 замена трансформатора на ТМ-250кВА</t>
  </si>
  <si>
    <t>G_ТМ0032</t>
  </si>
  <si>
    <t>Питерка  ТП-270 замена трансформатора на ТМ-400кВА</t>
  </si>
  <si>
    <t>G_ТМ0033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</si>
  <si>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</si>
  <si>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</si>
  <si>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</si>
  <si>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</si>
  <si>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Балаково Реконструкция РП№8  замена МВ на ВБП-10 - 3 шт.,</t>
  </si>
  <si>
    <t>G_ВВ0001</t>
  </si>
  <si>
    <t>Балаково Реконструкция ТП №4-1  установка  ячеек КСО-298-5шт.  с  ВБП-10 - 2 шт.,                        с НТМИ - 1шт.</t>
  </si>
  <si>
    <t>G_ВВ0002</t>
  </si>
  <si>
    <t>Балаково Реконструкция ТП №4-20  установка  ячеек КСО-298-5шт.  с  ВБП-10 - 3 шт., с НТМИ - 1шт.</t>
  </si>
  <si>
    <t>G_ВВ0003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</si>
  <si>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</si>
  <si>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</si>
  <si>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Вольск реконструкция РП-500  с установкой  5 шт. ВВ типа BB/TEL</t>
  </si>
  <si>
    <t>G_ВВ0005</t>
  </si>
  <si>
    <t>Петровск реконструкция ПС35/10кВ "Молот" замена МВ на 6шт ВВ типа BB/TEL</t>
  </si>
  <si>
    <t>G_ВВ0006</t>
  </si>
  <si>
    <t>Красный Кут реконструкция РП№2</t>
  </si>
  <si>
    <t>G_ВВ0007</t>
  </si>
  <si>
    <t>Энгельс  реконструкция РП №11 замена МВ на  ВВ 11шт. Типа BB/TEL.</t>
  </si>
  <si>
    <t>G_ВВ0008</t>
  </si>
  <si>
    <t>Озинки реконструкция РП-№3 с установкой           2 шт ВВ типа BB/TEL</t>
  </si>
  <si>
    <t>G_ВВ0009</t>
  </si>
  <si>
    <t>Аткарск Реконструкция РП№2  замена МВ на ВВ типа ВВ/TEL - 7 шт.,</t>
  </si>
  <si>
    <t>G_ВВ0010</t>
  </si>
  <si>
    <t>Балашов Реконструкция РП-8     замена МВ на ВВ  типа ВВ/TEL-8 шт.  с НТМИ - 2шт.</t>
  </si>
  <si>
    <t>G_ВВ0011</t>
  </si>
  <si>
    <t>Ровное  реконструкция РП-1 замена МВ на 5 шт ВВ типа  ВВ/TEL,</t>
  </si>
  <si>
    <t>G_ВВ0012</t>
  </si>
  <si>
    <t>Калининск реконструкция РП-1  1 СШ   замена МВ  с установкой  4 шт. ВВ типа BB/TEL</t>
  </si>
  <si>
    <t>G_ВВ0013</t>
  </si>
  <si>
    <t xml:space="preserve">Петровск Замена ВМ на ВВ 10шт. Типа BB/TEL  в ПС Молот 35/10кВ </t>
  </si>
  <si>
    <t>G_ВВ0014</t>
  </si>
  <si>
    <t>Калининск Замена яч. Крн 10 с МВ-10 на реклоузер ВВ типа BB/TEL</t>
  </si>
  <si>
    <t>G_ВВ0015</t>
  </si>
  <si>
    <t>Калининск реконструкция РП-1  2 СШ   замена МВ  с установкой  4 шт. ВВ типа BB/TEL</t>
  </si>
  <si>
    <t>G_ВВ0016</t>
  </si>
  <si>
    <t xml:space="preserve">Петровск Замена ВМ на ВВ 4шт. Типа BB/TEL  в ПС Молот 35/10кВ </t>
  </si>
  <si>
    <t>G_ВВ0017</t>
  </si>
  <si>
    <t xml:space="preserve">Петровск  Замена ВМ на ВВ  4 шт типа ВВ/TEL в ПС Городская 110/10кВ </t>
  </si>
  <si>
    <t>G_ВВ0018</t>
  </si>
  <si>
    <t>Энгельс  Монтаж вакуумных выключателей и релейной защиты  на микропроцессарах БМРЗ  РП-10 9шт.</t>
  </si>
  <si>
    <t>G_ВВ0019</t>
  </si>
  <si>
    <t>Мокроус  Реконструкция РП Элеватор,  замена 10 шт. МВ  на  ВВ типа BB/TEL</t>
  </si>
  <si>
    <t>G_ВВ0020</t>
  </si>
  <si>
    <t xml:space="preserve">Дергачи Замена 6шт. МВ на  ВМ на ВВтипа BB/TEL  в РП-2 </t>
  </si>
  <si>
    <t>G_ВВ0021</t>
  </si>
  <si>
    <t>Дергачи Замена МВ 3шт.  ВМ на ВВтипа BB/TEL в РП-1</t>
  </si>
  <si>
    <t>G_ВВ0022</t>
  </si>
  <si>
    <t xml:space="preserve">Ершов Замена  МВ  6шт. ВМ на ВВ типа BB/TEL в РП-1 «Ремзавод» </t>
  </si>
  <si>
    <t>G_ВВ0023</t>
  </si>
  <si>
    <t xml:space="preserve">Ершов Замена МВ 6шт. ВМ на ВВ в РП-2 «Школа» </t>
  </si>
  <si>
    <t>G_ВВ0024</t>
  </si>
  <si>
    <t>Новоузенск СВ-1; 2; 3  замена МВ (3шт) на ВВ  типа BB/TEL</t>
  </si>
  <si>
    <t>G_ВВ0025</t>
  </si>
  <si>
    <t>Новоузенск Реконструкция РП-4,  замена   6шт МВ  на ВВ  типа BB/TEL</t>
  </si>
  <si>
    <t>G_ВВ0026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</si>
  <si>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</si>
  <si>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</si>
  <si>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</si>
  <si>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</si>
  <si>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ТП №8.10 "Маяк" Балашов установка счетчиков повышенного класса точности</t>
  </si>
  <si>
    <t>G_СЧ0001</t>
  </si>
  <si>
    <t>С</t>
  </si>
  <si>
    <t>Модернизация, создание комплексов учета электроэнергии, снижение потерь электроэнергии</t>
  </si>
  <si>
    <t>КТП №8.09 "Уральская" Балашов установка счетчиков повышенного класса точности</t>
  </si>
  <si>
    <t>G_СЧ0002</t>
  </si>
  <si>
    <t>ТП №8.07 "Горохова" Балашов установка счетчиков повышенного класса точности</t>
  </si>
  <si>
    <t>G_СЧ0003</t>
  </si>
  <si>
    <t>ТП №8.16 "Спец.АТХ" Балашов установка счетчиков повышенного класса точности</t>
  </si>
  <si>
    <t>G_СЧ0004</t>
  </si>
  <si>
    <t>КТП №1-111 Т1 "Революционная" Балашов установка счетчиков повышенного класса точности</t>
  </si>
  <si>
    <t>G_СЧ0005</t>
  </si>
  <si>
    <t>КТП №1-111 Т2 "Революционная" Балашов установка счетчиков повышенного класса точности</t>
  </si>
  <si>
    <t>G_СЧ0006</t>
  </si>
  <si>
    <t>КТП №21.03 "Кооперативная" Балашов установка счетчиков повышенного класса точности</t>
  </si>
  <si>
    <t>G_СЧ0007</t>
  </si>
  <si>
    <t>КТП №1-14.03 "Овражная"  Балашов установка счетчиков повышенного класса точности</t>
  </si>
  <si>
    <t>G_СЧ0008</t>
  </si>
  <si>
    <t>ТП №7.16 "Астраханская"  Балашов установка счетчиков повышенного класса точности</t>
  </si>
  <si>
    <t>G_СЧ0009</t>
  </si>
  <si>
    <t>КТП №21.04 "Чапаева"  Балашов установка счетчиков повышенного класса точности</t>
  </si>
  <si>
    <t>G_СЧ0010</t>
  </si>
  <si>
    <t>ТП №21.02 "Чернышевского"  Балашов установка счетчиков повышенного класса точности</t>
  </si>
  <si>
    <t>G_СЧ0011</t>
  </si>
  <si>
    <t>ТП №7.04 "Урицкого" (секция 1) установка счетчиков повышенного класса точности</t>
  </si>
  <si>
    <t>G_СЧ0012</t>
  </si>
  <si>
    <t>ТП №7.15 "Библиотека" установка счетчиков повышенного класса точности</t>
  </si>
  <si>
    <t>G_СЧ0013</t>
  </si>
  <si>
    <t>ТП №7.12 "9 Января" установка счетчиков повышенного класса точности</t>
  </si>
  <si>
    <t>G_СЧ0014</t>
  </si>
  <si>
    <t>КТП №21.06 "Исипина" установка счетчиков повышенного класса точности</t>
  </si>
  <si>
    <t>G_СЧ0015</t>
  </si>
  <si>
    <t>ТП №7.06 "Горная" установка счетчиков повышенного класса точности</t>
  </si>
  <si>
    <t>G_СЧ0016</t>
  </si>
  <si>
    <t>ТП №7.11 "Пугачевская" установка счетчиков повышенного класса точности</t>
  </si>
  <si>
    <t>G_СЧ0017</t>
  </si>
  <si>
    <t>ТП №7.13 "Северная" установка счетчиков повышенного класса точности</t>
  </si>
  <si>
    <t>G_СЧ0018</t>
  </si>
  <si>
    <t>КТП №7.10 "8 Марта" установка счетчиков повышенного класса точности</t>
  </si>
  <si>
    <t>G_СЧ0019</t>
  </si>
  <si>
    <t>ТП №7.09 "Совхозная" установка счетчиков повышенного класса точности</t>
  </si>
  <si>
    <t>G_СЧ0020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</si>
  <si>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</si>
  <si>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</si>
  <si>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</si>
  <si>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</si>
  <si>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 xml:space="preserve">Установка ПКУ-10кВ Балаково </t>
  </si>
  <si>
    <t>G_ПКУ01</t>
  </si>
  <si>
    <t xml:space="preserve">Установка ПКУ-10кВ Балашов </t>
  </si>
  <si>
    <t>G_ПКУ02</t>
  </si>
  <si>
    <t>1.6</t>
  </si>
  <si>
    <t>Прочие инвестиционные проекты, всего, в том числе:</t>
  </si>
  <si>
    <t xml:space="preserve">Покупка омметра "Виток" </t>
  </si>
  <si>
    <t>G_ПРИБ01</t>
  </si>
  <si>
    <t>Н</t>
  </si>
  <si>
    <t>Обновление приборов диагностики, технических и информационно-измерительных систем и другое</t>
  </si>
  <si>
    <t xml:space="preserve">Покупка измерителя сопротивления MI3123 </t>
  </si>
  <si>
    <t>G_ПРИБ02</t>
  </si>
  <si>
    <t xml:space="preserve">Покупка вольтамперфазометра М4185 </t>
  </si>
  <si>
    <t>G_ПРИБ03</t>
  </si>
  <si>
    <t xml:space="preserve">Покупка рефлектометров "Рейс-205" </t>
  </si>
  <si>
    <t>G_ПРИБ04</t>
  </si>
  <si>
    <t>Покупка измерителей ИС20/1 3шт.</t>
  </si>
  <si>
    <t>G_ПРИБ05</t>
  </si>
  <si>
    <t xml:space="preserve">Покупка трассоискателя "Успех" </t>
  </si>
  <si>
    <t>G_ПРИБ06</t>
  </si>
  <si>
    <t>Покупка указателей повреждения кабеля УПК-04М</t>
  </si>
  <si>
    <t>G_ПРИБ07</t>
  </si>
  <si>
    <t xml:space="preserve">Трассопоисковый комплект C.A.T </t>
  </si>
  <si>
    <t>G_ПРИБ08</t>
  </si>
  <si>
    <t xml:space="preserve">Поисковый комплекс "Сталкер" </t>
  </si>
  <si>
    <t>G_ПРИБ09</t>
  </si>
  <si>
    <t xml:space="preserve">Покупка цифрового вольтамперфазометра "Ретометр М2" </t>
  </si>
  <si>
    <t>G_ПРИБ10</t>
  </si>
  <si>
    <t xml:space="preserve">Покупка рефлектометра "Рейс-105" </t>
  </si>
  <si>
    <t>G_ПРИБ11</t>
  </si>
  <si>
    <t xml:space="preserve">Покупка калибратора "Transmille-3041" </t>
  </si>
  <si>
    <t>G_ПРИБ12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</si>
</sst>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"/>
    <numFmt numFmtId="165" formatCode="#,##0.000\ _₽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43" fontId="6" fillId="0" borderId="1" xfId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vertical="top"/>
    </xf>
    <xf numFmtId="49" fontId="5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3" borderId="2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43" fontId="6" fillId="3" borderId="1" xfId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165" fontId="1" fillId="6" borderId="1" xfId="2" applyNumberFormat="1" applyFill="1" applyBorder="1" applyAlignment="1">
      <alignment horizontal="center" vertical="center"/>
    </xf>
    <xf numFmtId="43" fontId="6" fillId="6" borderId="1" xfId="1" applyFont="1" applyFill="1" applyBorder="1" applyAlignment="1">
      <alignment vertical="center" wrapText="1"/>
    </xf>
    <xf numFmtId="0" fontId="5" fillId="6" borderId="0" xfId="0" applyFont="1" applyFill="1" applyAlignment="1">
      <alignment vertical="center"/>
    </xf>
    <xf numFmtId="49" fontId="5" fillId="6" borderId="1" xfId="0" applyNumberFormat="1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top" wrapText="1"/>
    </xf>
    <xf numFmtId="165" fontId="1" fillId="6" borderId="1" xfId="2" applyNumberFormat="1" applyFill="1" applyBorder="1" applyAlignment="1">
      <alignment horizontal="center"/>
    </xf>
    <xf numFmtId="43" fontId="6" fillId="6" borderId="1" xfId="1" applyFont="1" applyFill="1" applyBorder="1" applyAlignment="1">
      <alignment vertical="top" wrapText="1"/>
    </xf>
    <xf numFmtId="0" fontId="5" fillId="6" borderId="0" xfId="0" applyFont="1" applyFill="1" applyAlignment="1">
      <alignment vertical="top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/>
    </xf>
    <xf numFmtId="165" fontId="1" fillId="6" borderId="1" xfId="2" applyNumberFormat="1" applyFill="1" applyBorder="1" applyAlignment="1">
      <alignment horizontal="center" vertical="top"/>
    </xf>
    <xf numFmtId="165" fontId="1" fillId="3" borderId="1" xfId="2" applyNumberFormat="1" applyFill="1" applyBorder="1" applyAlignment="1">
      <alignment horizontal="center" vertical="top"/>
    </xf>
    <xf numFmtId="43" fontId="6" fillId="3" borderId="1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23"/>
  <sheetViews>
    <sheetView tabSelected="1" topLeftCell="A31" zoomScale="70" zoomScaleNormal="70" workbookViewId="0">
      <selection activeCell="I18" sqref="I18"/>
    </sheetView>
  </sheetViews>
  <sheetFormatPr defaultRowHeight="14.25" x14ac:dyDescent="0.25"/>
  <cols>
    <col min="1" max="1" width="12" style="7" customWidth="1"/>
    <col min="2" max="2" width="47.28515625" style="7" customWidth="1"/>
    <col min="3" max="3" width="14.140625" style="7" customWidth="1"/>
    <col min="4" max="5" width="11.7109375" style="7" customWidth="1"/>
    <col min="6" max="9" width="14.7109375" style="7" customWidth="1"/>
    <col min="10" max="10" width="19.5703125" style="7" customWidth="1"/>
    <col min="11" max="25" width="14.7109375" style="7" customWidth="1"/>
    <col min="26" max="26" width="14.7109375" style="8" customWidth="1"/>
    <col min="27" max="40" width="14.7109375" style="7" customWidth="1"/>
    <col min="41" max="41" width="68.140625" style="7" customWidth="1"/>
    <col min="42" max="16384" width="9.140625" style="7"/>
  </cols>
  <sheetData>
    <row r="1" spans="1:41" ht="17.25" customHeight="1" x14ac:dyDescent="0.25">
      <c r="A1" s="69" t="s">
        <v>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</row>
    <row r="2" spans="1:41" ht="14.25" customHeight="1" x14ac:dyDescent="0.25">
      <c r="A2" s="69" t="s">
        <v>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</row>
    <row r="3" spans="1:41" ht="14.25" customHeight="1" x14ac:dyDescent="0.25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</row>
    <row r="4" spans="1:41" ht="14.25" customHeight="1" x14ac:dyDescent="0.25">
      <c r="A4" s="68" t="s">
        <v>10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</row>
    <row r="5" spans="1:41" ht="15" customHeight="1" x14ac:dyDescent="0.25">
      <c r="A5" s="70" t="s">
        <v>160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</row>
    <row r="6" spans="1:41" ht="15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</row>
    <row r="7" spans="1:41" ht="15" customHeight="1" x14ac:dyDescent="0.25">
      <c r="A7" s="68" t="s">
        <v>135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</row>
    <row r="8" spans="1:41" ht="15" customHeight="1" x14ac:dyDescent="0.25">
      <c r="A8" s="68" t="s">
        <v>136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</row>
    <row r="9" spans="1:4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</row>
    <row r="10" spans="1:41" ht="15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</row>
    <row r="12" spans="1:41" ht="15" customHeight="1" x14ac:dyDescent="0.25">
      <c r="A12" s="64" t="s">
        <v>0</v>
      </c>
      <c r="B12" s="64" t="s">
        <v>1</v>
      </c>
      <c r="C12" s="64" t="s">
        <v>137</v>
      </c>
      <c r="D12" s="64" t="s">
        <v>5</v>
      </c>
      <c r="E12" s="64" t="s">
        <v>6</v>
      </c>
      <c r="F12" s="71" t="s">
        <v>7</v>
      </c>
      <c r="G12" s="72"/>
      <c r="H12" s="71" t="s">
        <v>11</v>
      </c>
      <c r="I12" s="72"/>
      <c r="J12" s="64" t="s">
        <v>340</v>
      </c>
      <c r="K12" s="75" t="s">
        <v>12</v>
      </c>
      <c r="L12" s="77"/>
      <c r="M12" s="77"/>
      <c r="N12" s="77"/>
      <c r="O12" s="77"/>
      <c r="P12" s="77"/>
      <c r="Q12" s="77"/>
      <c r="R12" s="77"/>
      <c r="S12" s="77"/>
      <c r="T12" s="76"/>
      <c r="U12" s="75" t="s">
        <v>13</v>
      </c>
      <c r="V12" s="77"/>
      <c r="W12" s="77"/>
      <c r="X12" s="77"/>
      <c r="Y12" s="77"/>
      <c r="Z12" s="76"/>
      <c r="AA12" s="71" t="s">
        <v>341</v>
      </c>
      <c r="AB12" s="72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6"/>
      <c r="AO12" s="64" t="s">
        <v>14</v>
      </c>
    </row>
    <row r="13" spans="1:41" ht="60" customHeight="1" x14ac:dyDescent="0.25">
      <c r="A13" s="65"/>
      <c r="B13" s="65"/>
      <c r="C13" s="65"/>
      <c r="D13" s="65"/>
      <c r="E13" s="65"/>
      <c r="F13" s="73"/>
      <c r="G13" s="74"/>
      <c r="H13" s="73"/>
      <c r="I13" s="74"/>
      <c r="J13" s="65"/>
      <c r="K13" s="75" t="s">
        <v>2</v>
      </c>
      <c r="L13" s="77"/>
      <c r="M13" s="77"/>
      <c r="N13" s="77"/>
      <c r="O13" s="76"/>
      <c r="P13" s="75" t="s">
        <v>15</v>
      </c>
      <c r="Q13" s="77"/>
      <c r="R13" s="77"/>
      <c r="S13" s="77"/>
      <c r="T13" s="76"/>
      <c r="U13" s="75" t="s">
        <v>149</v>
      </c>
      <c r="V13" s="76"/>
      <c r="W13" s="75" t="s">
        <v>342</v>
      </c>
      <c r="X13" s="76"/>
      <c r="Y13" s="75" t="s">
        <v>148</v>
      </c>
      <c r="Z13" s="76"/>
      <c r="AA13" s="73"/>
      <c r="AB13" s="74"/>
      <c r="AC13" s="75" t="s">
        <v>138</v>
      </c>
      <c r="AD13" s="76"/>
      <c r="AE13" s="75" t="s">
        <v>139</v>
      </c>
      <c r="AF13" s="76"/>
      <c r="AG13" s="75" t="s">
        <v>140</v>
      </c>
      <c r="AH13" s="76"/>
      <c r="AI13" s="75" t="s">
        <v>141</v>
      </c>
      <c r="AJ13" s="76"/>
      <c r="AK13" s="75" t="s">
        <v>142</v>
      </c>
      <c r="AL13" s="76"/>
      <c r="AM13" s="64" t="s">
        <v>26</v>
      </c>
      <c r="AN13" s="64" t="s">
        <v>16</v>
      </c>
      <c r="AO13" s="65"/>
    </row>
    <row r="14" spans="1:41" ht="126.75" customHeight="1" x14ac:dyDescent="0.25">
      <c r="A14" s="66"/>
      <c r="B14" s="66"/>
      <c r="C14" s="66"/>
      <c r="D14" s="66"/>
      <c r="E14" s="66"/>
      <c r="F14" s="17" t="s">
        <v>2</v>
      </c>
      <c r="G14" s="17" t="s">
        <v>15</v>
      </c>
      <c r="H14" s="17" t="s">
        <v>2</v>
      </c>
      <c r="I14" s="17" t="s">
        <v>8</v>
      </c>
      <c r="J14" s="66"/>
      <c r="K14" s="17" t="s">
        <v>17</v>
      </c>
      <c r="L14" s="17" t="s">
        <v>18</v>
      </c>
      <c r="M14" s="17" t="s">
        <v>19</v>
      </c>
      <c r="N14" s="17" t="s">
        <v>20</v>
      </c>
      <c r="O14" s="17" t="s">
        <v>21</v>
      </c>
      <c r="P14" s="17" t="s">
        <v>22</v>
      </c>
      <c r="Q14" s="17" t="s">
        <v>23</v>
      </c>
      <c r="R14" s="17" t="s">
        <v>19</v>
      </c>
      <c r="S14" s="17" t="s">
        <v>20</v>
      </c>
      <c r="T14" s="17" t="s">
        <v>21</v>
      </c>
      <c r="U14" s="17" t="s">
        <v>24</v>
      </c>
      <c r="V14" s="17" t="s">
        <v>25</v>
      </c>
      <c r="W14" s="17" t="s">
        <v>24</v>
      </c>
      <c r="X14" s="17" t="s">
        <v>25</v>
      </c>
      <c r="Y14" s="17" t="s">
        <v>24</v>
      </c>
      <c r="Z14" s="1" t="s">
        <v>25</v>
      </c>
      <c r="AA14" s="17" t="s">
        <v>147</v>
      </c>
      <c r="AB14" s="17" t="s">
        <v>8</v>
      </c>
      <c r="AC14" s="17" t="s">
        <v>147</v>
      </c>
      <c r="AD14" s="17" t="s">
        <v>8</v>
      </c>
      <c r="AE14" s="17" t="s">
        <v>147</v>
      </c>
      <c r="AF14" s="17" t="s">
        <v>8</v>
      </c>
      <c r="AG14" s="17" t="s">
        <v>147</v>
      </c>
      <c r="AH14" s="17" t="s">
        <v>8</v>
      </c>
      <c r="AI14" s="17" t="s">
        <v>147</v>
      </c>
      <c r="AJ14" s="17" t="s">
        <v>8</v>
      </c>
      <c r="AK14" s="17" t="s">
        <v>2</v>
      </c>
      <c r="AL14" s="17" t="s">
        <v>8</v>
      </c>
      <c r="AM14" s="66"/>
      <c r="AN14" s="66"/>
      <c r="AO14" s="66"/>
    </row>
    <row r="15" spans="1:41" s="9" customFormat="1" ht="12.75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  <c r="X15" s="2">
        <v>24</v>
      </c>
      <c r="Y15" s="2">
        <v>25</v>
      </c>
      <c r="Z15" s="3">
        <v>26</v>
      </c>
      <c r="AA15" s="2">
        <v>27</v>
      </c>
      <c r="AB15" s="2">
        <v>28</v>
      </c>
      <c r="AC15" s="4" t="s">
        <v>27</v>
      </c>
      <c r="AD15" s="4" t="s">
        <v>28</v>
      </c>
      <c r="AE15" s="4" t="s">
        <v>29</v>
      </c>
      <c r="AF15" s="4" t="s">
        <v>30</v>
      </c>
      <c r="AG15" s="4" t="s">
        <v>31</v>
      </c>
      <c r="AH15" s="4" t="s">
        <v>32</v>
      </c>
      <c r="AI15" s="4" t="s">
        <v>143</v>
      </c>
      <c r="AJ15" s="4" t="s">
        <v>144</v>
      </c>
      <c r="AK15" s="4" t="s">
        <v>145</v>
      </c>
      <c r="AL15" s="4" t="s">
        <v>146</v>
      </c>
      <c r="AM15" s="2">
        <v>30</v>
      </c>
      <c r="AN15" s="2">
        <v>31</v>
      </c>
      <c r="AO15" s="2">
        <v>32</v>
      </c>
    </row>
    <row r="16" spans="1:41" s="9" customFormat="1" ht="25.5" x14ac:dyDescent="0.25">
      <c r="A16" s="10">
        <v>0</v>
      </c>
      <c r="B16" s="11" t="s">
        <v>33</v>
      </c>
      <c r="C16" s="2"/>
      <c r="D16" s="2"/>
      <c r="E16" s="2"/>
      <c r="F16" s="2"/>
      <c r="G16" s="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12"/>
    </row>
    <row r="17" spans="1:41" s="9" customFormat="1" ht="12.75" x14ac:dyDescent="0.25">
      <c r="A17" s="10" t="s">
        <v>151</v>
      </c>
      <c r="B17" s="11" t="s">
        <v>152</v>
      </c>
      <c r="C17" s="2"/>
      <c r="D17" s="2"/>
      <c r="E17" s="2"/>
      <c r="F17" s="2"/>
      <c r="G17" s="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13"/>
    </row>
    <row r="18" spans="1:41" s="9" customFormat="1" ht="25.5" x14ac:dyDescent="0.25">
      <c r="A18" s="10" t="s">
        <v>153</v>
      </c>
      <c r="B18" s="11" t="s">
        <v>154</v>
      </c>
      <c r="C18" s="2"/>
      <c r="D18" s="2"/>
      <c r="E18" s="2"/>
      <c r="F18" s="2"/>
      <c r="G18" s="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13"/>
    </row>
    <row r="19" spans="1:41" s="9" customFormat="1" ht="25.5" x14ac:dyDescent="0.25">
      <c r="A19" s="10" t="s">
        <v>155</v>
      </c>
      <c r="B19" s="11" t="s">
        <v>156</v>
      </c>
      <c r="C19" s="2"/>
      <c r="D19" s="2"/>
      <c r="E19" s="2"/>
      <c r="F19" s="2"/>
      <c r="G19" s="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13"/>
    </row>
    <row r="20" spans="1:41" s="9" customFormat="1" ht="12.75" x14ac:dyDescent="0.25">
      <c r="A20" s="10" t="s">
        <v>157</v>
      </c>
      <c r="B20" s="11" t="s">
        <v>158</v>
      </c>
      <c r="C20" s="2"/>
      <c r="D20" s="2"/>
      <c r="E20" s="2"/>
      <c r="F20" s="2"/>
      <c r="G20" s="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13"/>
    </row>
    <row r="21" spans="1:41" s="9" customFormat="1" ht="25.5" x14ac:dyDescent="0.25">
      <c r="A21" s="78" t="s">
        <v>360</v>
      </c>
      <c r="B21" s="79" t="s">
        <v>361</v>
      </c>
      <c r="C21" s="28" t="s">
        <v>150</v>
      </c>
      <c r="D21" s="28" t="s">
        <v>150</v>
      </c>
      <c r="E21" s="28" t="s">
        <v>150</v>
      </c>
      <c r="F21" s="28" t="s">
        <v>150</v>
      </c>
      <c r="G21" s="28" t="s">
        <v>150</v>
      </c>
      <c r="H21" s="30">
        <v>0</v>
      </c>
      <c r="I21" s="30">
        <v>0</v>
      </c>
      <c r="J21" s="29">
        <v>0</v>
      </c>
      <c r="K21" s="29">
        <f>23.599056/1.18</f>
        <v>19.999200000000002</v>
      </c>
      <c r="L21" s="29">
        <f>L22+L26</f>
        <v>0.63500000000000001</v>
      </c>
      <c r="M21" s="29">
        <f>M22</f>
        <v>10.861000000000001</v>
      </c>
      <c r="N21" s="29">
        <f>N22</f>
        <v>8.5031999999999996</v>
      </c>
      <c r="O21" s="30">
        <v>0</v>
      </c>
      <c r="P21" s="29">
        <f>K21*1.05</f>
        <v>20.999160000000003</v>
      </c>
      <c r="Q21" s="29">
        <f t="shared" ref="Q21:S27" si="0">L21*1.05</f>
        <v>0.66675000000000006</v>
      </c>
      <c r="R21" s="29">
        <f t="shared" si="0"/>
        <v>11.404050000000002</v>
      </c>
      <c r="S21" s="29">
        <f t="shared" si="0"/>
        <v>8.9283599999999996</v>
      </c>
      <c r="T21" s="30">
        <v>0</v>
      </c>
      <c r="U21" s="30">
        <v>0</v>
      </c>
      <c r="V21" s="29">
        <v>0</v>
      </c>
      <c r="W21" s="30">
        <v>0</v>
      </c>
      <c r="X21" s="29">
        <f>K21</f>
        <v>19.999200000000002</v>
      </c>
      <c r="Y21" s="30">
        <v>0</v>
      </c>
      <c r="Z21" s="29">
        <f>X21*1.05</f>
        <v>20.999160000000003</v>
      </c>
      <c r="AA21" s="29">
        <v>0</v>
      </c>
      <c r="AB21" s="30">
        <v>0</v>
      </c>
      <c r="AC21" s="30">
        <f>K21</f>
        <v>19.999200000000002</v>
      </c>
      <c r="AD21" s="30">
        <f>P21</f>
        <v>20.999160000000003</v>
      </c>
      <c r="AE21" s="28" t="s">
        <v>150</v>
      </c>
      <c r="AF21" s="28" t="s">
        <v>150</v>
      </c>
      <c r="AG21" s="28" t="s">
        <v>150</v>
      </c>
      <c r="AH21" s="28" t="s">
        <v>150</v>
      </c>
      <c r="AI21" s="28" t="s">
        <v>150</v>
      </c>
      <c r="AJ21" s="28" t="s">
        <v>150</v>
      </c>
      <c r="AK21" s="28" t="s">
        <v>150</v>
      </c>
      <c r="AL21" s="28" t="s">
        <v>150</v>
      </c>
      <c r="AM21" s="30">
        <f>AC21</f>
        <v>19.999200000000002</v>
      </c>
      <c r="AN21" s="30">
        <f>AD21</f>
        <v>20.999160000000003</v>
      </c>
      <c r="AO21" s="80" t="s">
        <v>150</v>
      </c>
    </row>
    <row r="22" spans="1:41" s="9" customFormat="1" ht="38.25" x14ac:dyDescent="0.25">
      <c r="A22" s="78" t="s">
        <v>343</v>
      </c>
      <c r="B22" s="79" t="s">
        <v>344</v>
      </c>
      <c r="C22" s="28" t="s">
        <v>150</v>
      </c>
      <c r="D22" s="28" t="s">
        <v>150</v>
      </c>
      <c r="E22" s="28" t="s">
        <v>150</v>
      </c>
      <c r="F22" s="28" t="s">
        <v>150</v>
      </c>
      <c r="G22" s="28" t="s">
        <v>150</v>
      </c>
      <c r="H22" s="30">
        <v>0</v>
      </c>
      <c r="I22" s="30">
        <v>0</v>
      </c>
      <c r="J22" s="29">
        <v>0</v>
      </c>
      <c r="K22" s="29">
        <f>23.599056/1.18</f>
        <v>19.999200000000002</v>
      </c>
      <c r="L22" s="29">
        <f>L23</f>
        <v>0.63500000000000001</v>
      </c>
      <c r="M22" s="29">
        <f>M23</f>
        <v>10.861000000000001</v>
      </c>
      <c r="N22" s="29">
        <f>N25</f>
        <v>8.5031999999999996</v>
      </c>
      <c r="O22" s="30">
        <v>0</v>
      </c>
      <c r="P22" s="29">
        <f t="shared" ref="P22:P27" si="1">K22*1.05</f>
        <v>20.999160000000003</v>
      </c>
      <c r="Q22" s="29">
        <f t="shared" si="0"/>
        <v>0.66675000000000006</v>
      </c>
      <c r="R22" s="29">
        <f t="shared" si="0"/>
        <v>11.404050000000002</v>
      </c>
      <c r="S22" s="29">
        <f t="shared" si="0"/>
        <v>8.9283599999999996</v>
      </c>
      <c r="T22" s="30">
        <v>0</v>
      </c>
      <c r="U22" s="30">
        <v>0</v>
      </c>
      <c r="V22" s="29">
        <v>0</v>
      </c>
      <c r="W22" s="30">
        <v>0</v>
      </c>
      <c r="X22" s="29">
        <f t="shared" ref="X22:X27" si="2">K22</f>
        <v>19.999200000000002</v>
      </c>
      <c r="Y22" s="30">
        <v>0</v>
      </c>
      <c r="Z22" s="29">
        <f t="shared" ref="Z22:Z27" si="3">X22*1.05</f>
        <v>20.999160000000003</v>
      </c>
      <c r="AA22" s="29">
        <v>0</v>
      </c>
      <c r="AB22" s="30">
        <v>0</v>
      </c>
      <c r="AC22" s="30">
        <f>K22</f>
        <v>19.999200000000002</v>
      </c>
      <c r="AD22" s="30">
        <f>P22</f>
        <v>20.999160000000003</v>
      </c>
      <c r="AE22" s="28" t="s">
        <v>150</v>
      </c>
      <c r="AF22" s="28" t="s">
        <v>150</v>
      </c>
      <c r="AG22" s="28" t="s">
        <v>150</v>
      </c>
      <c r="AH22" s="28" t="s">
        <v>150</v>
      </c>
      <c r="AI22" s="28" t="s">
        <v>150</v>
      </c>
      <c r="AJ22" s="28" t="s">
        <v>150</v>
      </c>
      <c r="AK22" s="28" t="s">
        <v>150</v>
      </c>
      <c r="AL22" s="28" t="s">
        <v>150</v>
      </c>
      <c r="AM22" s="30">
        <f t="shared" ref="AM22:AN27" si="4">AC22</f>
        <v>19.999200000000002</v>
      </c>
      <c r="AN22" s="30">
        <f t="shared" si="4"/>
        <v>20.999160000000003</v>
      </c>
      <c r="AO22" s="80" t="s">
        <v>150</v>
      </c>
    </row>
    <row r="23" spans="1:41" s="9" customFormat="1" ht="76.5" x14ac:dyDescent="0.25">
      <c r="A23" s="81" t="s">
        <v>345</v>
      </c>
      <c r="B23" s="82" t="s">
        <v>346</v>
      </c>
      <c r="C23" s="28" t="s">
        <v>347</v>
      </c>
      <c r="D23" s="28" t="s">
        <v>41</v>
      </c>
      <c r="E23" s="28">
        <v>2017</v>
      </c>
      <c r="F23" s="28">
        <v>2017</v>
      </c>
      <c r="G23" s="28">
        <v>2018</v>
      </c>
      <c r="H23" s="30">
        <v>0</v>
      </c>
      <c r="I23" s="30">
        <v>0</v>
      </c>
      <c r="J23" s="29">
        <v>0</v>
      </c>
      <c r="K23" s="29">
        <f>13.56528/1.18</f>
        <v>11.496</v>
      </c>
      <c r="L23" s="29">
        <f>0.7493/1.18</f>
        <v>0.63500000000000001</v>
      </c>
      <c r="M23" s="29">
        <f>K23-L23</f>
        <v>10.861000000000001</v>
      </c>
      <c r="N23" s="29">
        <v>0</v>
      </c>
      <c r="O23" s="30">
        <v>0</v>
      </c>
      <c r="P23" s="29">
        <f t="shared" si="1"/>
        <v>12.0708</v>
      </c>
      <c r="Q23" s="29">
        <f t="shared" si="0"/>
        <v>0.66675000000000006</v>
      </c>
      <c r="R23" s="29">
        <f t="shared" si="0"/>
        <v>11.404050000000002</v>
      </c>
      <c r="S23" s="29">
        <f t="shared" si="0"/>
        <v>0</v>
      </c>
      <c r="T23" s="30">
        <v>0</v>
      </c>
      <c r="U23" s="30">
        <v>0</v>
      </c>
      <c r="V23" s="29">
        <v>0</v>
      </c>
      <c r="W23" s="30">
        <v>0</v>
      </c>
      <c r="X23" s="29">
        <f t="shared" si="2"/>
        <v>11.496</v>
      </c>
      <c r="Y23" s="30">
        <v>0</v>
      </c>
      <c r="Z23" s="29">
        <f t="shared" si="3"/>
        <v>12.0708</v>
      </c>
      <c r="AA23" s="29">
        <v>0</v>
      </c>
      <c r="AB23" s="30">
        <v>0</v>
      </c>
      <c r="AC23" s="30">
        <f>K23</f>
        <v>11.496</v>
      </c>
      <c r="AD23" s="30">
        <f>P23</f>
        <v>12.0708</v>
      </c>
      <c r="AE23" s="28" t="s">
        <v>150</v>
      </c>
      <c r="AF23" s="28" t="s">
        <v>150</v>
      </c>
      <c r="AG23" s="28" t="s">
        <v>150</v>
      </c>
      <c r="AH23" s="28" t="s">
        <v>150</v>
      </c>
      <c r="AI23" s="28" t="s">
        <v>150</v>
      </c>
      <c r="AJ23" s="28" t="s">
        <v>150</v>
      </c>
      <c r="AK23" s="28" t="s">
        <v>150</v>
      </c>
      <c r="AL23" s="28" t="s">
        <v>150</v>
      </c>
      <c r="AM23" s="30">
        <f t="shared" si="4"/>
        <v>11.496</v>
      </c>
      <c r="AN23" s="30">
        <f t="shared" si="4"/>
        <v>12.0708</v>
      </c>
      <c r="AO23" s="80" t="s">
        <v>348</v>
      </c>
    </row>
    <row r="24" spans="1:41" s="9" customFormat="1" ht="51" x14ac:dyDescent="0.25">
      <c r="A24" s="81" t="s">
        <v>349</v>
      </c>
      <c r="B24" s="82" t="s">
        <v>350</v>
      </c>
      <c r="C24" s="28" t="s">
        <v>150</v>
      </c>
      <c r="D24" s="28" t="s">
        <v>150</v>
      </c>
      <c r="E24" s="28" t="s">
        <v>150</v>
      </c>
      <c r="F24" s="28" t="s">
        <v>150</v>
      </c>
      <c r="G24" s="28" t="s">
        <v>150</v>
      </c>
      <c r="H24" s="28" t="s">
        <v>150</v>
      </c>
      <c r="I24" s="28" t="s">
        <v>150</v>
      </c>
      <c r="J24" s="28" t="s">
        <v>150</v>
      </c>
      <c r="K24" s="28" t="s">
        <v>150</v>
      </c>
      <c r="L24" s="28" t="s">
        <v>150</v>
      </c>
      <c r="M24" s="28" t="s">
        <v>150</v>
      </c>
      <c r="N24" s="28" t="s">
        <v>150</v>
      </c>
      <c r="O24" s="28" t="s">
        <v>150</v>
      </c>
      <c r="P24" s="28" t="s">
        <v>150</v>
      </c>
      <c r="Q24" s="28" t="s">
        <v>150</v>
      </c>
      <c r="R24" s="28" t="s">
        <v>150</v>
      </c>
      <c r="S24" s="28" t="s">
        <v>150</v>
      </c>
      <c r="T24" s="28" t="s">
        <v>150</v>
      </c>
      <c r="U24" s="28" t="s">
        <v>150</v>
      </c>
      <c r="V24" s="28" t="s">
        <v>150</v>
      </c>
      <c r="W24" s="28" t="s">
        <v>150</v>
      </c>
      <c r="X24" s="29" t="str">
        <f t="shared" si="2"/>
        <v>нд</v>
      </c>
      <c r="Y24" s="28" t="s">
        <v>150</v>
      </c>
      <c r="Z24" s="29" t="s">
        <v>150</v>
      </c>
      <c r="AA24" s="28" t="s">
        <v>150</v>
      </c>
      <c r="AB24" s="28" t="s">
        <v>150</v>
      </c>
      <c r="AC24" s="30" t="str">
        <f>K24</f>
        <v>нд</v>
      </c>
      <c r="AD24" s="30" t="str">
        <f>P24</f>
        <v>нд</v>
      </c>
      <c r="AE24" s="28" t="s">
        <v>150</v>
      </c>
      <c r="AF24" s="28" t="s">
        <v>150</v>
      </c>
      <c r="AG24" s="28" t="s">
        <v>150</v>
      </c>
      <c r="AH24" s="28" t="s">
        <v>150</v>
      </c>
      <c r="AI24" s="28" t="s">
        <v>150</v>
      </c>
      <c r="AJ24" s="28" t="s">
        <v>150</v>
      </c>
      <c r="AK24" s="28" t="s">
        <v>150</v>
      </c>
      <c r="AL24" s="28" t="s">
        <v>150</v>
      </c>
      <c r="AM24" s="30" t="str">
        <f t="shared" si="4"/>
        <v>нд</v>
      </c>
      <c r="AN24" s="30" t="str">
        <f t="shared" si="4"/>
        <v>нд</v>
      </c>
      <c r="AO24" s="80" t="s">
        <v>348</v>
      </c>
    </row>
    <row r="25" spans="1:41" s="9" customFormat="1" ht="38.25" x14ac:dyDescent="0.25">
      <c r="A25" s="83" t="s">
        <v>351</v>
      </c>
      <c r="B25" s="84" t="s">
        <v>352</v>
      </c>
      <c r="C25" s="28" t="s">
        <v>353</v>
      </c>
      <c r="D25" s="28" t="s">
        <v>41</v>
      </c>
      <c r="E25" s="28">
        <v>2017</v>
      </c>
      <c r="F25" s="28">
        <v>2017</v>
      </c>
      <c r="G25" s="28">
        <v>2017</v>
      </c>
      <c r="H25" s="30">
        <v>0</v>
      </c>
      <c r="I25" s="30">
        <v>0</v>
      </c>
      <c r="J25" s="29">
        <v>0</v>
      </c>
      <c r="K25" s="29">
        <f>10.033776/1.18</f>
        <v>8.5031999999999996</v>
      </c>
      <c r="L25" s="29">
        <v>0</v>
      </c>
      <c r="M25" s="29">
        <v>0</v>
      </c>
      <c r="N25" s="29">
        <f>K25</f>
        <v>8.5031999999999996</v>
      </c>
      <c r="O25" s="30">
        <v>0</v>
      </c>
      <c r="P25" s="29">
        <f t="shared" si="1"/>
        <v>8.9283599999999996</v>
      </c>
      <c r="Q25" s="29">
        <f t="shared" si="0"/>
        <v>0</v>
      </c>
      <c r="R25" s="29">
        <f t="shared" si="0"/>
        <v>0</v>
      </c>
      <c r="S25" s="29">
        <f t="shared" si="0"/>
        <v>8.9283599999999996</v>
      </c>
      <c r="T25" s="30">
        <v>0</v>
      </c>
      <c r="U25" s="30">
        <v>0</v>
      </c>
      <c r="V25" s="29">
        <v>0</v>
      </c>
      <c r="W25" s="30">
        <v>0</v>
      </c>
      <c r="X25" s="29">
        <f t="shared" si="2"/>
        <v>8.5031999999999996</v>
      </c>
      <c r="Y25" s="30">
        <v>0</v>
      </c>
      <c r="Z25" s="29">
        <f t="shared" si="3"/>
        <v>8.9283599999999996</v>
      </c>
      <c r="AA25" s="29">
        <v>0</v>
      </c>
      <c r="AB25" s="30">
        <v>0</v>
      </c>
      <c r="AC25" s="30">
        <f>K25</f>
        <v>8.5031999999999996</v>
      </c>
      <c r="AD25" s="30">
        <f>P25</f>
        <v>8.9283599999999996</v>
      </c>
      <c r="AE25" s="28" t="s">
        <v>150</v>
      </c>
      <c r="AF25" s="28" t="s">
        <v>150</v>
      </c>
      <c r="AG25" s="28" t="s">
        <v>150</v>
      </c>
      <c r="AH25" s="28" t="s">
        <v>150</v>
      </c>
      <c r="AI25" s="28" t="s">
        <v>150</v>
      </c>
      <c r="AJ25" s="28" t="s">
        <v>150</v>
      </c>
      <c r="AK25" s="28" t="s">
        <v>150</v>
      </c>
      <c r="AL25" s="28" t="s">
        <v>150</v>
      </c>
      <c r="AM25" s="30">
        <f t="shared" si="4"/>
        <v>8.5031999999999996</v>
      </c>
      <c r="AN25" s="30">
        <f t="shared" si="4"/>
        <v>8.9283599999999996</v>
      </c>
      <c r="AO25" s="80" t="s">
        <v>348</v>
      </c>
    </row>
    <row r="26" spans="1:41" s="9" customFormat="1" ht="76.5" x14ac:dyDescent="0.25">
      <c r="A26" s="85" t="s">
        <v>354</v>
      </c>
      <c r="B26" s="79" t="s">
        <v>355</v>
      </c>
      <c r="C26" s="28" t="s">
        <v>150</v>
      </c>
      <c r="D26" s="28" t="s">
        <v>150</v>
      </c>
      <c r="E26" s="28" t="s">
        <v>150</v>
      </c>
      <c r="F26" s="28" t="s">
        <v>150</v>
      </c>
      <c r="G26" s="28" t="s">
        <v>150</v>
      </c>
      <c r="H26" s="30">
        <v>0</v>
      </c>
      <c r="I26" s="30">
        <v>0</v>
      </c>
      <c r="J26" s="29">
        <v>0</v>
      </c>
      <c r="K26" s="29">
        <v>0</v>
      </c>
      <c r="L26" s="29">
        <f>L27</f>
        <v>0</v>
      </c>
      <c r="M26" s="29">
        <v>0</v>
      </c>
      <c r="N26" s="29">
        <v>0</v>
      </c>
      <c r="O26" s="30">
        <v>0</v>
      </c>
      <c r="P26" s="29">
        <f t="shared" si="1"/>
        <v>0</v>
      </c>
      <c r="Q26" s="29">
        <f t="shared" si="0"/>
        <v>0</v>
      </c>
      <c r="R26" s="29">
        <f t="shared" si="0"/>
        <v>0</v>
      </c>
      <c r="S26" s="29">
        <f t="shared" si="0"/>
        <v>0</v>
      </c>
      <c r="T26" s="30">
        <v>0</v>
      </c>
      <c r="U26" s="30">
        <v>0</v>
      </c>
      <c r="V26" s="29">
        <v>0</v>
      </c>
      <c r="W26" s="30">
        <v>0</v>
      </c>
      <c r="X26" s="29">
        <f t="shared" si="2"/>
        <v>0</v>
      </c>
      <c r="Y26" s="30">
        <v>0</v>
      </c>
      <c r="Z26" s="29">
        <f t="shared" si="3"/>
        <v>0</v>
      </c>
      <c r="AA26" s="29">
        <v>0</v>
      </c>
      <c r="AB26" s="30">
        <v>0</v>
      </c>
      <c r="AC26" s="30">
        <f>K26</f>
        <v>0</v>
      </c>
      <c r="AD26" s="30">
        <f>P26</f>
        <v>0</v>
      </c>
      <c r="AE26" s="28" t="s">
        <v>150</v>
      </c>
      <c r="AF26" s="28" t="s">
        <v>150</v>
      </c>
      <c r="AG26" s="28" t="s">
        <v>150</v>
      </c>
      <c r="AH26" s="28" t="s">
        <v>150</v>
      </c>
      <c r="AI26" s="28" t="s">
        <v>150</v>
      </c>
      <c r="AJ26" s="28" t="s">
        <v>150</v>
      </c>
      <c r="AK26" s="28" t="s">
        <v>150</v>
      </c>
      <c r="AL26" s="28" t="s">
        <v>150</v>
      </c>
      <c r="AM26" s="30">
        <f t="shared" si="4"/>
        <v>0</v>
      </c>
      <c r="AN26" s="30">
        <f t="shared" si="4"/>
        <v>0</v>
      </c>
      <c r="AO26" s="86" t="s">
        <v>150</v>
      </c>
    </row>
    <row r="27" spans="1:41" s="9" customFormat="1" ht="51" x14ac:dyDescent="0.25">
      <c r="A27" s="26" t="s">
        <v>356</v>
      </c>
      <c r="B27" s="82" t="s">
        <v>357</v>
      </c>
      <c r="C27" s="28" t="s">
        <v>150</v>
      </c>
      <c r="D27" s="28" t="s">
        <v>150</v>
      </c>
      <c r="E27" s="28" t="s">
        <v>150</v>
      </c>
      <c r="F27" s="28" t="s">
        <v>150</v>
      </c>
      <c r="G27" s="28" t="s">
        <v>150</v>
      </c>
      <c r="H27" s="30">
        <v>0</v>
      </c>
      <c r="I27" s="30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30">
        <v>0</v>
      </c>
      <c r="P27" s="29">
        <f t="shared" si="1"/>
        <v>0</v>
      </c>
      <c r="Q27" s="29">
        <f t="shared" si="0"/>
        <v>0</v>
      </c>
      <c r="R27" s="29">
        <f t="shared" si="0"/>
        <v>0</v>
      </c>
      <c r="S27" s="29">
        <f t="shared" si="0"/>
        <v>0</v>
      </c>
      <c r="T27" s="30">
        <v>0</v>
      </c>
      <c r="U27" s="30">
        <v>0</v>
      </c>
      <c r="V27" s="29">
        <v>0</v>
      </c>
      <c r="W27" s="30">
        <v>0</v>
      </c>
      <c r="X27" s="29">
        <f t="shared" si="2"/>
        <v>0</v>
      </c>
      <c r="Y27" s="30">
        <v>0</v>
      </c>
      <c r="Z27" s="29">
        <f t="shared" si="3"/>
        <v>0</v>
      </c>
      <c r="AA27" s="29">
        <v>0</v>
      </c>
      <c r="AB27" s="30">
        <v>0</v>
      </c>
      <c r="AC27" s="30">
        <f>K27</f>
        <v>0</v>
      </c>
      <c r="AD27" s="30">
        <f>P27</f>
        <v>0</v>
      </c>
      <c r="AE27" s="28" t="s">
        <v>150</v>
      </c>
      <c r="AF27" s="28" t="s">
        <v>150</v>
      </c>
      <c r="AG27" s="28" t="s">
        <v>150</v>
      </c>
      <c r="AH27" s="28" t="s">
        <v>150</v>
      </c>
      <c r="AI27" s="28" t="s">
        <v>150</v>
      </c>
      <c r="AJ27" s="28" t="s">
        <v>150</v>
      </c>
      <c r="AK27" s="28" t="s">
        <v>150</v>
      </c>
      <c r="AL27" s="28" t="s">
        <v>150</v>
      </c>
      <c r="AM27" s="30">
        <f t="shared" si="4"/>
        <v>0</v>
      </c>
      <c r="AN27" s="30">
        <f t="shared" si="4"/>
        <v>0</v>
      </c>
      <c r="AO27" s="80" t="s">
        <v>150</v>
      </c>
    </row>
    <row r="28" spans="1:41" s="9" customFormat="1" ht="63.75" x14ac:dyDescent="0.25">
      <c r="A28" s="26" t="s">
        <v>358</v>
      </c>
      <c r="B28" s="82" t="s">
        <v>359</v>
      </c>
      <c r="C28" s="28" t="s">
        <v>150</v>
      </c>
      <c r="D28" s="28" t="s">
        <v>150</v>
      </c>
      <c r="E28" s="28" t="s">
        <v>150</v>
      </c>
      <c r="F28" s="28" t="s">
        <v>150</v>
      </c>
      <c r="G28" s="28" t="s">
        <v>150</v>
      </c>
      <c r="H28" s="28" t="s">
        <v>150</v>
      </c>
      <c r="I28" s="28" t="s">
        <v>150</v>
      </c>
      <c r="J28" s="28" t="s">
        <v>150</v>
      </c>
      <c r="K28" s="28" t="s">
        <v>150</v>
      </c>
      <c r="L28" s="28" t="s">
        <v>150</v>
      </c>
      <c r="M28" s="28" t="s">
        <v>150</v>
      </c>
      <c r="N28" s="28" t="s">
        <v>150</v>
      </c>
      <c r="O28" s="28" t="s">
        <v>150</v>
      </c>
      <c r="P28" s="28" t="s">
        <v>150</v>
      </c>
      <c r="Q28" s="28" t="s">
        <v>150</v>
      </c>
      <c r="R28" s="28" t="s">
        <v>150</v>
      </c>
      <c r="S28" s="28" t="s">
        <v>150</v>
      </c>
      <c r="T28" s="28" t="s">
        <v>150</v>
      </c>
      <c r="U28" s="28" t="s">
        <v>150</v>
      </c>
      <c r="V28" s="28" t="s">
        <v>150</v>
      </c>
      <c r="W28" s="28" t="s">
        <v>150</v>
      </c>
      <c r="X28" s="28" t="s">
        <v>150</v>
      </c>
      <c r="Y28" s="28" t="s">
        <v>150</v>
      </c>
      <c r="Z28" s="28" t="s">
        <v>150</v>
      </c>
      <c r="AA28" s="28" t="s">
        <v>150</v>
      </c>
      <c r="AB28" s="28" t="s">
        <v>150</v>
      </c>
      <c r="AC28" s="28" t="s">
        <v>150</v>
      </c>
      <c r="AD28" s="28" t="s">
        <v>150</v>
      </c>
      <c r="AE28" s="28" t="s">
        <v>150</v>
      </c>
      <c r="AF28" s="28" t="s">
        <v>150</v>
      </c>
      <c r="AG28" s="28" t="s">
        <v>150</v>
      </c>
      <c r="AH28" s="28" t="s">
        <v>150</v>
      </c>
      <c r="AI28" s="28" t="s">
        <v>150</v>
      </c>
      <c r="AJ28" s="28" t="s">
        <v>150</v>
      </c>
      <c r="AK28" s="28" t="s">
        <v>150</v>
      </c>
      <c r="AL28" s="28" t="s">
        <v>150</v>
      </c>
      <c r="AM28" s="28" t="s">
        <v>150</v>
      </c>
      <c r="AN28" s="28" t="s">
        <v>150</v>
      </c>
      <c r="AO28" s="80" t="s">
        <v>150</v>
      </c>
    </row>
    <row r="29" spans="1:41" s="9" customFormat="1" ht="25.5" x14ac:dyDescent="0.25">
      <c r="A29" s="10" t="s">
        <v>34</v>
      </c>
      <c r="B29" s="11" t="s">
        <v>35</v>
      </c>
      <c r="C29" s="2" t="s">
        <v>150</v>
      </c>
      <c r="D29" s="2" t="s">
        <v>150</v>
      </c>
      <c r="E29" s="2" t="s">
        <v>150</v>
      </c>
      <c r="F29" s="2" t="s">
        <v>150</v>
      </c>
      <c r="G29" s="2" t="s">
        <v>150</v>
      </c>
      <c r="H29" s="6">
        <f>H30+H120</f>
        <v>0</v>
      </c>
      <c r="I29" s="6">
        <f t="shared" ref="I29:AN29" si="5">I30+I120</f>
        <v>0</v>
      </c>
      <c r="J29" s="6">
        <f t="shared" si="5"/>
        <v>0</v>
      </c>
      <c r="K29" s="6">
        <f t="shared" si="5"/>
        <v>149.52288135593221</v>
      </c>
      <c r="L29" s="6">
        <f t="shared" si="5"/>
        <v>0</v>
      </c>
      <c r="M29" s="6">
        <f t="shared" si="5"/>
        <v>0</v>
      </c>
      <c r="N29" s="6">
        <f t="shared" si="5"/>
        <v>149.52288135593221</v>
      </c>
      <c r="O29" s="6">
        <f t="shared" si="5"/>
        <v>0</v>
      </c>
      <c r="P29" s="6">
        <f t="shared" si="5"/>
        <v>0</v>
      </c>
      <c r="Q29" s="6">
        <f t="shared" si="5"/>
        <v>0</v>
      </c>
      <c r="R29" s="6">
        <f t="shared" si="5"/>
        <v>0</v>
      </c>
      <c r="S29" s="6">
        <f t="shared" si="5"/>
        <v>0</v>
      </c>
      <c r="T29" s="6">
        <f t="shared" si="5"/>
        <v>0</v>
      </c>
      <c r="U29" s="6">
        <f t="shared" si="5"/>
        <v>0</v>
      </c>
      <c r="V29" s="6">
        <f t="shared" si="5"/>
        <v>0</v>
      </c>
      <c r="W29" s="6">
        <f t="shared" si="5"/>
        <v>0</v>
      </c>
      <c r="X29" s="6">
        <f t="shared" si="5"/>
        <v>0</v>
      </c>
      <c r="Y29" s="6">
        <f t="shared" si="5"/>
        <v>0</v>
      </c>
      <c r="Z29" s="6">
        <f t="shared" si="5"/>
        <v>0</v>
      </c>
      <c r="AA29" s="6">
        <f t="shared" si="5"/>
        <v>0</v>
      </c>
      <c r="AB29" s="6">
        <f t="shared" si="5"/>
        <v>0</v>
      </c>
      <c r="AC29" s="6">
        <f t="shared" si="5"/>
        <v>30.064406779661024</v>
      </c>
      <c r="AD29" s="6">
        <f t="shared" si="5"/>
        <v>0</v>
      </c>
      <c r="AE29" s="6">
        <f t="shared" si="5"/>
        <v>13.877118644067798</v>
      </c>
      <c r="AF29" s="6">
        <f t="shared" si="5"/>
        <v>0</v>
      </c>
      <c r="AG29" s="6">
        <f t="shared" si="5"/>
        <v>38.346610169491527</v>
      </c>
      <c r="AH29" s="6">
        <f t="shared" si="5"/>
        <v>0</v>
      </c>
      <c r="AI29" s="6">
        <f t="shared" si="5"/>
        <v>36.959322033898303</v>
      </c>
      <c r="AJ29" s="6">
        <f t="shared" si="5"/>
        <v>0</v>
      </c>
      <c r="AK29" s="6">
        <f t="shared" si="5"/>
        <v>30.275423728813557</v>
      </c>
      <c r="AL29" s="6">
        <f t="shared" si="5"/>
        <v>0</v>
      </c>
      <c r="AM29" s="6">
        <f t="shared" si="5"/>
        <v>149.52288135593221</v>
      </c>
      <c r="AN29" s="6">
        <f t="shared" si="5"/>
        <v>0</v>
      </c>
      <c r="AO29" s="12" t="s">
        <v>150</v>
      </c>
    </row>
    <row r="30" spans="1:41" s="62" customFormat="1" ht="51" x14ac:dyDescent="0.25">
      <c r="A30" s="10" t="s">
        <v>36</v>
      </c>
      <c r="B30" s="11" t="s">
        <v>37</v>
      </c>
      <c r="C30" s="59" t="s">
        <v>150</v>
      </c>
      <c r="D30" s="59" t="s">
        <v>150</v>
      </c>
      <c r="E30" s="59" t="s">
        <v>150</v>
      </c>
      <c r="F30" s="59" t="s">
        <v>150</v>
      </c>
      <c r="G30" s="59" t="s">
        <v>150</v>
      </c>
      <c r="H30" s="60">
        <f>H31</f>
        <v>0</v>
      </c>
      <c r="I30" s="60">
        <f t="shared" ref="I30:AN30" si="6">I31</f>
        <v>0</v>
      </c>
      <c r="J30" s="60">
        <f t="shared" si="6"/>
        <v>0</v>
      </c>
      <c r="K30" s="60">
        <f t="shared" si="6"/>
        <v>25.167796610169486</v>
      </c>
      <c r="L30" s="60">
        <f t="shared" si="6"/>
        <v>0</v>
      </c>
      <c r="M30" s="60">
        <f t="shared" si="6"/>
        <v>0</v>
      </c>
      <c r="N30" s="60">
        <f t="shared" si="6"/>
        <v>25.167796610169486</v>
      </c>
      <c r="O30" s="60">
        <f t="shared" si="6"/>
        <v>0</v>
      </c>
      <c r="P30" s="60">
        <f t="shared" si="6"/>
        <v>0</v>
      </c>
      <c r="Q30" s="60">
        <f t="shared" si="6"/>
        <v>0</v>
      </c>
      <c r="R30" s="60">
        <f t="shared" si="6"/>
        <v>0</v>
      </c>
      <c r="S30" s="60">
        <f t="shared" si="6"/>
        <v>0</v>
      </c>
      <c r="T30" s="60">
        <f t="shared" si="6"/>
        <v>0</v>
      </c>
      <c r="U30" s="60">
        <f t="shared" si="6"/>
        <v>0</v>
      </c>
      <c r="V30" s="60">
        <f t="shared" si="6"/>
        <v>0</v>
      </c>
      <c r="W30" s="60">
        <f t="shared" si="6"/>
        <v>0</v>
      </c>
      <c r="X30" s="60">
        <f t="shared" si="6"/>
        <v>0</v>
      </c>
      <c r="Y30" s="60">
        <f t="shared" si="6"/>
        <v>0</v>
      </c>
      <c r="Z30" s="60">
        <f t="shared" si="6"/>
        <v>0</v>
      </c>
      <c r="AA30" s="60">
        <f t="shared" si="6"/>
        <v>0</v>
      </c>
      <c r="AB30" s="60">
        <f t="shared" si="6"/>
        <v>0</v>
      </c>
      <c r="AC30" s="60">
        <f t="shared" si="6"/>
        <v>3.4703389830508478</v>
      </c>
      <c r="AD30" s="60">
        <f t="shared" si="6"/>
        <v>0</v>
      </c>
      <c r="AE30" s="60">
        <f t="shared" si="6"/>
        <v>0</v>
      </c>
      <c r="AF30" s="60">
        <f t="shared" si="6"/>
        <v>0</v>
      </c>
      <c r="AG30" s="60">
        <f t="shared" si="6"/>
        <v>7.3355932203389838</v>
      </c>
      <c r="AH30" s="60">
        <f t="shared" si="6"/>
        <v>0</v>
      </c>
      <c r="AI30" s="60">
        <f t="shared" si="6"/>
        <v>7.9042372881355929</v>
      </c>
      <c r="AJ30" s="60">
        <f t="shared" si="6"/>
        <v>0</v>
      </c>
      <c r="AK30" s="60">
        <f t="shared" si="6"/>
        <v>6.4576271186440675</v>
      </c>
      <c r="AL30" s="60">
        <f t="shared" si="6"/>
        <v>0</v>
      </c>
      <c r="AM30" s="60">
        <f t="shared" si="6"/>
        <v>25.167796610169486</v>
      </c>
      <c r="AN30" s="60">
        <f t="shared" si="6"/>
        <v>0</v>
      </c>
      <c r="AO30" s="63" t="s">
        <v>150</v>
      </c>
    </row>
    <row r="31" spans="1:41" s="62" customFormat="1" ht="25.5" x14ac:dyDescent="0.25">
      <c r="A31" s="10" t="s">
        <v>38</v>
      </c>
      <c r="B31" s="11" t="s">
        <v>39</v>
      </c>
      <c r="C31" s="59" t="s">
        <v>150</v>
      </c>
      <c r="D31" s="59" t="s">
        <v>150</v>
      </c>
      <c r="E31" s="59" t="s">
        <v>150</v>
      </c>
      <c r="F31" s="59" t="s">
        <v>150</v>
      </c>
      <c r="G31" s="59" t="s">
        <v>150</v>
      </c>
      <c r="H31" s="60">
        <f>SUM(H32:H58)</f>
        <v>0</v>
      </c>
      <c r="I31" s="60">
        <f t="shared" ref="I31:AN31" si="7">SUM(I32:I58)</f>
        <v>0</v>
      </c>
      <c r="J31" s="60">
        <f t="shared" si="7"/>
        <v>0</v>
      </c>
      <c r="K31" s="60">
        <f t="shared" si="7"/>
        <v>25.167796610169486</v>
      </c>
      <c r="L31" s="60">
        <f t="shared" si="7"/>
        <v>0</v>
      </c>
      <c r="M31" s="60">
        <f t="shared" si="7"/>
        <v>0</v>
      </c>
      <c r="N31" s="60">
        <f t="shared" si="7"/>
        <v>25.167796610169486</v>
      </c>
      <c r="O31" s="60">
        <f t="shared" si="7"/>
        <v>0</v>
      </c>
      <c r="P31" s="60">
        <f t="shared" si="7"/>
        <v>0</v>
      </c>
      <c r="Q31" s="60">
        <f t="shared" si="7"/>
        <v>0</v>
      </c>
      <c r="R31" s="60">
        <f t="shared" si="7"/>
        <v>0</v>
      </c>
      <c r="S31" s="60">
        <f t="shared" si="7"/>
        <v>0</v>
      </c>
      <c r="T31" s="60">
        <f t="shared" si="7"/>
        <v>0</v>
      </c>
      <c r="U31" s="60">
        <f t="shared" si="7"/>
        <v>0</v>
      </c>
      <c r="V31" s="60">
        <f t="shared" si="7"/>
        <v>0</v>
      </c>
      <c r="W31" s="60">
        <f t="shared" si="7"/>
        <v>0</v>
      </c>
      <c r="X31" s="60">
        <f t="shared" si="7"/>
        <v>0</v>
      </c>
      <c r="Y31" s="60">
        <f t="shared" si="7"/>
        <v>0</v>
      </c>
      <c r="Z31" s="60">
        <f t="shared" si="7"/>
        <v>0</v>
      </c>
      <c r="AA31" s="60">
        <f t="shared" si="7"/>
        <v>0</v>
      </c>
      <c r="AB31" s="60">
        <f t="shared" si="7"/>
        <v>0</v>
      </c>
      <c r="AC31" s="60">
        <f t="shared" si="7"/>
        <v>3.4703389830508478</v>
      </c>
      <c r="AD31" s="60">
        <f t="shared" si="7"/>
        <v>0</v>
      </c>
      <c r="AE31" s="60">
        <f t="shared" si="7"/>
        <v>0</v>
      </c>
      <c r="AF31" s="60">
        <f t="shared" si="7"/>
        <v>0</v>
      </c>
      <c r="AG31" s="60">
        <f t="shared" si="7"/>
        <v>7.3355932203389838</v>
      </c>
      <c r="AH31" s="60">
        <f t="shared" si="7"/>
        <v>0</v>
      </c>
      <c r="AI31" s="60">
        <f t="shared" si="7"/>
        <v>7.9042372881355929</v>
      </c>
      <c r="AJ31" s="60">
        <f t="shared" si="7"/>
        <v>0</v>
      </c>
      <c r="AK31" s="60">
        <f t="shared" si="7"/>
        <v>6.4576271186440675</v>
      </c>
      <c r="AL31" s="60">
        <f t="shared" si="7"/>
        <v>0</v>
      </c>
      <c r="AM31" s="60">
        <f t="shared" si="7"/>
        <v>25.167796610169486</v>
      </c>
      <c r="AN31" s="60">
        <f t="shared" si="7"/>
        <v>0</v>
      </c>
      <c r="AO31" s="63" t="s">
        <v>150</v>
      </c>
    </row>
    <row r="32" spans="1:41" s="32" customFormat="1" ht="25.5" x14ac:dyDescent="0.25">
      <c r="A32" s="26" t="s">
        <v>313</v>
      </c>
      <c r="B32" s="27" t="s">
        <v>161</v>
      </c>
      <c r="C32" s="28" t="s">
        <v>40</v>
      </c>
      <c r="D32" s="28" t="s">
        <v>41</v>
      </c>
      <c r="E32" s="28">
        <v>2017</v>
      </c>
      <c r="F32" s="28">
        <v>2017</v>
      </c>
      <c r="G32" s="28" t="s">
        <v>150</v>
      </c>
      <c r="H32" s="29">
        <v>0</v>
      </c>
      <c r="I32" s="29">
        <v>0</v>
      </c>
      <c r="J32" s="29">
        <v>0</v>
      </c>
      <c r="K32" s="30">
        <v>0.37966101694915255</v>
      </c>
      <c r="L32" s="30">
        <v>0</v>
      </c>
      <c r="M32" s="30">
        <v>0</v>
      </c>
      <c r="N32" s="29">
        <f>K32</f>
        <v>0.37966101694915255</v>
      </c>
      <c r="O32" s="30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29">
        <f>K32</f>
        <v>0.37966101694915255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9">
        <v>0</v>
      </c>
      <c r="AM32" s="30">
        <f>SUM(AC32:AL32)</f>
        <v>0.37966101694915255</v>
      </c>
      <c r="AN32" s="30">
        <v>0</v>
      </c>
      <c r="AO32" s="31" t="s">
        <v>159</v>
      </c>
    </row>
    <row r="33" spans="1:41" s="32" customFormat="1" ht="25.5" x14ac:dyDescent="0.25">
      <c r="A33" s="26" t="s">
        <v>314</v>
      </c>
      <c r="B33" s="27" t="s">
        <v>162</v>
      </c>
      <c r="C33" s="28" t="s">
        <v>42</v>
      </c>
      <c r="D33" s="28" t="s">
        <v>41</v>
      </c>
      <c r="E33" s="28">
        <v>2017</v>
      </c>
      <c r="F33" s="28">
        <v>2017</v>
      </c>
      <c r="G33" s="28" t="s">
        <v>150</v>
      </c>
      <c r="H33" s="29">
        <v>0</v>
      </c>
      <c r="I33" s="29">
        <v>0</v>
      </c>
      <c r="J33" s="29">
        <v>0</v>
      </c>
      <c r="K33" s="30">
        <v>0.40762711864406781</v>
      </c>
      <c r="L33" s="30">
        <v>0</v>
      </c>
      <c r="M33" s="30">
        <v>0</v>
      </c>
      <c r="N33" s="29">
        <f t="shared" ref="N33:N58" si="8">K33</f>
        <v>0.40762711864406781</v>
      </c>
      <c r="O33" s="30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29">
        <f t="shared" ref="AC33:AC39" si="9">K33</f>
        <v>0.40762711864406781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9">
        <v>0</v>
      </c>
      <c r="AM33" s="30">
        <f t="shared" ref="AM33:AM58" si="10">SUM(AC33:AL33)</f>
        <v>0.40762711864406781</v>
      </c>
      <c r="AN33" s="30">
        <v>0</v>
      </c>
      <c r="AO33" s="31" t="s">
        <v>159</v>
      </c>
    </row>
    <row r="34" spans="1:41" s="32" customFormat="1" ht="25.5" x14ac:dyDescent="0.25">
      <c r="A34" s="26" t="s">
        <v>315</v>
      </c>
      <c r="B34" s="27" t="s">
        <v>163</v>
      </c>
      <c r="C34" s="28" t="s">
        <v>43</v>
      </c>
      <c r="D34" s="28" t="s">
        <v>41</v>
      </c>
      <c r="E34" s="28">
        <v>2017</v>
      </c>
      <c r="F34" s="28">
        <v>2017</v>
      </c>
      <c r="G34" s="28" t="s">
        <v>150</v>
      </c>
      <c r="H34" s="29">
        <v>0</v>
      </c>
      <c r="I34" s="29">
        <v>0</v>
      </c>
      <c r="J34" s="29">
        <v>0</v>
      </c>
      <c r="K34" s="30">
        <v>0.38983050847457629</v>
      </c>
      <c r="L34" s="30">
        <v>0</v>
      </c>
      <c r="M34" s="30">
        <v>0</v>
      </c>
      <c r="N34" s="29">
        <f t="shared" si="8"/>
        <v>0.38983050847457629</v>
      </c>
      <c r="O34" s="30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29">
        <f t="shared" si="9"/>
        <v>0.38983050847457629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9">
        <v>0</v>
      </c>
      <c r="AM34" s="30">
        <f t="shared" si="10"/>
        <v>0.38983050847457629</v>
      </c>
      <c r="AN34" s="30">
        <v>0</v>
      </c>
      <c r="AO34" s="31" t="s">
        <v>159</v>
      </c>
    </row>
    <row r="35" spans="1:41" s="32" customFormat="1" ht="25.5" x14ac:dyDescent="0.25">
      <c r="A35" s="26" t="s">
        <v>316</v>
      </c>
      <c r="B35" s="27" t="s">
        <v>164</v>
      </c>
      <c r="C35" s="28" t="s">
        <v>44</v>
      </c>
      <c r="D35" s="28" t="s">
        <v>41</v>
      </c>
      <c r="E35" s="28">
        <v>2017</v>
      </c>
      <c r="F35" s="28">
        <v>2017</v>
      </c>
      <c r="G35" s="28" t="s">
        <v>150</v>
      </c>
      <c r="H35" s="29">
        <v>0</v>
      </c>
      <c r="I35" s="29">
        <v>0</v>
      </c>
      <c r="J35" s="29">
        <v>0</v>
      </c>
      <c r="K35" s="30">
        <v>0.39576271186440681</v>
      </c>
      <c r="L35" s="30">
        <v>0</v>
      </c>
      <c r="M35" s="30">
        <v>0</v>
      </c>
      <c r="N35" s="29">
        <f t="shared" si="8"/>
        <v>0.39576271186440681</v>
      </c>
      <c r="O35" s="30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29">
        <f t="shared" si="9"/>
        <v>0.39576271186440681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30">
        <v>0</v>
      </c>
      <c r="AL35" s="29">
        <v>0</v>
      </c>
      <c r="AM35" s="30">
        <f t="shared" si="10"/>
        <v>0.39576271186440681</v>
      </c>
      <c r="AN35" s="30">
        <v>0</v>
      </c>
      <c r="AO35" s="31" t="s">
        <v>159</v>
      </c>
    </row>
    <row r="36" spans="1:41" s="32" customFormat="1" ht="25.5" x14ac:dyDescent="0.25">
      <c r="A36" s="26" t="s">
        <v>317</v>
      </c>
      <c r="B36" s="27" t="s">
        <v>165</v>
      </c>
      <c r="C36" s="28" t="s">
        <v>45</v>
      </c>
      <c r="D36" s="28" t="s">
        <v>41</v>
      </c>
      <c r="E36" s="28">
        <v>2017</v>
      </c>
      <c r="F36" s="28">
        <v>2017</v>
      </c>
      <c r="G36" s="28" t="s">
        <v>150</v>
      </c>
      <c r="H36" s="29">
        <v>0</v>
      </c>
      <c r="I36" s="29">
        <v>0</v>
      </c>
      <c r="J36" s="29">
        <v>0</v>
      </c>
      <c r="K36" s="30">
        <v>0.68728813559322044</v>
      </c>
      <c r="L36" s="30">
        <v>0</v>
      </c>
      <c r="M36" s="30">
        <v>0</v>
      </c>
      <c r="N36" s="29">
        <f t="shared" si="8"/>
        <v>0.68728813559322044</v>
      </c>
      <c r="O36" s="30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29">
        <f t="shared" si="9"/>
        <v>0.68728813559322044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30">
        <v>0</v>
      </c>
      <c r="AL36" s="29">
        <v>0</v>
      </c>
      <c r="AM36" s="30">
        <f t="shared" si="10"/>
        <v>0.68728813559322044</v>
      </c>
      <c r="AN36" s="30">
        <v>0</v>
      </c>
      <c r="AO36" s="31" t="s">
        <v>159</v>
      </c>
    </row>
    <row r="37" spans="1:41" s="32" customFormat="1" ht="25.5" x14ac:dyDescent="0.25">
      <c r="A37" s="26" t="s">
        <v>318</v>
      </c>
      <c r="B37" s="27" t="s">
        <v>166</v>
      </c>
      <c r="C37" s="28" t="s">
        <v>46</v>
      </c>
      <c r="D37" s="28" t="s">
        <v>41</v>
      </c>
      <c r="E37" s="28">
        <v>2017</v>
      </c>
      <c r="F37" s="28">
        <v>2017</v>
      </c>
      <c r="G37" s="28" t="s">
        <v>150</v>
      </c>
      <c r="H37" s="29">
        <v>0</v>
      </c>
      <c r="I37" s="29">
        <v>0</v>
      </c>
      <c r="J37" s="29">
        <v>0</v>
      </c>
      <c r="K37" s="30">
        <v>0.40508474576271186</v>
      </c>
      <c r="L37" s="30">
        <v>0</v>
      </c>
      <c r="M37" s="30">
        <v>0</v>
      </c>
      <c r="N37" s="29">
        <f t="shared" si="8"/>
        <v>0.40508474576271186</v>
      </c>
      <c r="O37" s="30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29">
        <f t="shared" si="9"/>
        <v>0.40508474576271186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30">
        <v>0</v>
      </c>
      <c r="AL37" s="29">
        <v>0</v>
      </c>
      <c r="AM37" s="30">
        <f t="shared" si="10"/>
        <v>0.40508474576271186</v>
      </c>
      <c r="AN37" s="30">
        <v>0</v>
      </c>
      <c r="AO37" s="31" t="s">
        <v>159</v>
      </c>
    </row>
    <row r="38" spans="1:41" s="32" customFormat="1" ht="25.5" x14ac:dyDescent="0.25">
      <c r="A38" s="26" t="s">
        <v>319</v>
      </c>
      <c r="B38" s="27" t="s">
        <v>167</v>
      </c>
      <c r="C38" s="28" t="s">
        <v>47</v>
      </c>
      <c r="D38" s="28" t="s">
        <v>41</v>
      </c>
      <c r="E38" s="28">
        <v>2017</v>
      </c>
      <c r="F38" s="28">
        <v>2017</v>
      </c>
      <c r="G38" s="28" t="s">
        <v>150</v>
      </c>
      <c r="H38" s="29">
        <v>0</v>
      </c>
      <c r="I38" s="29">
        <v>0</v>
      </c>
      <c r="J38" s="29">
        <v>0</v>
      </c>
      <c r="K38" s="30">
        <v>0.39491525423728818</v>
      </c>
      <c r="L38" s="30">
        <v>0</v>
      </c>
      <c r="M38" s="30">
        <v>0</v>
      </c>
      <c r="N38" s="29">
        <f t="shared" si="8"/>
        <v>0.39491525423728818</v>
      </c>
      <c r="O38" s="30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29">
        <f t="shared" si="9"/>
        <v>0.39491525423728818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30">
        <v>0</v>
      </c>
      <c r="AL38" s="29">
        <v>0</v>
      </c>
      <c r="AM38" s="30">
        <f t="shared" si="10"/>
        <v>0.39491525423728818</v>
      </c>
      <c r="AN38" s="30">
        <v>0</v>
      </c>
      <c r="AO38" s="31" t="s">
        <v>159</v>
      </c>
    </row>
    <row r="39" spans="1:41" s="32" customFormat="1" ht="25.5" x14ac:dyDescent="0.25">
      <c r="A39" s="26" t="s">
        <v>320</v>
      </c>
      <c r="B39" s="27" t="s">
        <v>168</v>
      </c>
      <c r="C39" s="28" t="s">
        <v>48</v>
      </c>
      <c r="D39" s="28" t="s">
        <v>41</v>
      </c>
      <c r="E39" s="28">
        <v>2017</v>
      </c>
      <c r="F39" s="28">
        <v>2017</v>
      </c>
      <c r="G39" s="28" t="s">
        <v>150</v>
      </c>
      <c r="H39" s="29">
        <v>0</v>
      </c>
      <c r="I39" s="29">
        <v>0</v>
      </c>
      <c r="J39" s="29">
        <v>0</v>
      </c>
      <c r="K39" s="30">
        <v>0.41016949152542376</v>
      </c>
      <c r="L39" s="30">
        <v>0</v>
      </c>
      <c r="M39" s="30">
        <v>0</v>
      </c>
      <c r="N39" s="29">
        <f t="shared" si="8"/>
        <v>0.41016949152542376</v>
      </c>
      <c r="O39" s="30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29">
        <f t="shared" si="9"/>
        <v>0.41016949152542376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30">
        <v>0</v>
      </c>
      <c r="AL39" s="29">
        <v>0</v>
      </c>
      <c r="AM39" s="30">
        <f t="shared" si="10"/>
        <v>0.41016949152542376</v>
      </c>
      <c r="AN39" s="30">
        <v>0</v>
      </c>
      <c r="AO39" s="31" t="s">
        <v>159</v>
      </c>
    </row>
    <row r="40" spans="1:41" s="46" customFormat="1" ht="25.5" x14ac:dyDescent="0.25">
      <c r="A40" s="40" t="s">
        <v>321</v>
      </c>
      <c r="B40" s="41" t="s">
        <v>169</v>
      </c>
      <c r="C40" s="42" t="s">
        <v>49</v>
      </c>
      <c r="D40" s="42" t="s">
        <v>41</v>
      </c>
      <c r="E40" s="42">
        <v>2019</v>
      </c>
      <c r="F40" s="42">
        <v>2019</v>
      </c>
      <c r="G40" s="42" t="s">
        <v>150</v>
      </c>
      <c r="H40" s="43">
        <v>0</v>
      </c>
      <c r="I40" s="43">
        <v>0</v>
      </c>
      <c r="J40" s="43">
        <v>0</v>
      </c>
      <c r="K40" s="43">
        <v>1.4186440677966101</v>
      </c>
      <c r="L40" s="44">
        <v>0</v>
      </c>
      <c r="M40" s="44">
        <v>0</v>
      </c>
      <c r="N40" s="43">
        <f t="shared" si="8"/>
        <v>1.4186440677966101</v>
      </c>
      <c r="O40" s="44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3">
        <v>0</v>
      </c>
      <c r="AD40" s="43">
        <v>0</v>
      </c>
      <c r="AE40" s="29">
        <v>0</v>
      </c>
      <c r="AF40" s="43">
        <v>0</v>
      </c>
      <c r="AG40" s="43">
        <f>K40</f>
        <v>1.4186440677966101</v>
      </c>
      <c r="AH40" s="43">
        <v>0</v>
      </c>
      <c r="AI40" s="29">
        <v>0</v>
      </c>
      <c r="AJ40" s="43">
        <v>0</v>
      </c>
      <c r="AK40" s="30">
        <v>0</v>
      </c>
      <c r="AL40" s="43">
        <v>0</v>
      </c>
      <c r="AM40" s="44">
        <f t="shared" si="10"/>
        <v>1.4186440677966101</v>
      </c>
      <c r="AN40" s="44">
        <v>0</v>
      </c>
      <c r="AO40" s="45" t="s">
        <v>159</v>
      </c>
    </row>
    <row r="41" spans="1:41" s="46" customFormat="1" ht="25.5" x14ac:dyDescent="0.25">
      <c r="A41" s="40" t="s">
        <v>322</v>
      </c>
      <c r="B41" s="41" t="s">
        <v>170</v>
      </c>
      <c r="C41" s="42" t="s">
        <v>50</v>
      </c>
      <c r="D41" s="42" t="s">
        <v>41</v>
      </c>
      <c r="E41" s="42">
        <v>2019</v>
      </c>
      <c r="F41" s="42">
        <v>2019</v>
      </c>
      <c r="G41" s="42" t="s">
        <v>150</v>
      </c>
      <c r="H41" s="43">
        <v>0</v>
      </c>
      <c r="I41" s="43">
        <v>0</v>
      </c>
      <c r="J41" s="43">
        <v>0</v>
      </c>
      <c r="K41" s="43">
        <v>1.4186440677966101</v>
      </c>
      <c r="L41" s="44">
        <v>0</v>
      </c>
      <c r="M41" s="44">
        <v>0</v>
      </c>
      <c r="N41" s="43">
        <f t="shared" si="8"/>
        <v>1.4186440677966101</v>
      </c>
      <c r="O41" s="44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3">
        <v>0</v>
      </c>
      <c r="AD41" s="43">
        <v>0</v>
      </c>
      <c r="AE41" s="29">
        <v>0</v>
      </c>
      <c r="AF41" s="43">
        <v>0</v>
      </c>
      <c r="AG41" s="43">
        <f t="shared" ref="AG41:AG45" si="11">K41</f>
        <v>1.4186440677966101</v>
      </c>
      <c r="AH41" s="43">
        <v>0</v>
      </c>
      <c r="AI41" s="29">
        <v>0</v>
      </c>
      <c r="AJ41" s="43">
        <v>0</v>
      </c>
      <c r="AK41" s="30">
        <v>0</v>
      </c>
      <c r="AL41" s="43">
        <v>0</v>
      </c>
      <c r="AM41" s="44">
        <f t="shared" si="10"/>
        <v>1.4186440677966101</v>
      </c>
      <c r="AN41" s="44">
        <v>0</v>
      </c>
      <c r="AO41" s="45" t="s">
        <v>159</v>
      </c>
    </row>
    <row r="42" spans="1:41" s="46" customFormat="1" ht="25.5" x14ac:dyDescent="0.25">
      <c r="A42" s="40" t="s">
        <v>323</v>
      </c>
      <c r="B42" s="41" t="s">
        <v>171</v>
      </c>
      <c r="C42" s="42" t="s">
        <v>51</v>
      </c>
      <c r="D42" s="42" t="s">
        <v>41</v>
      </c>
      <c r="E42" s="42">
        <v>2019</v>
      </c>
      <c r="F42" s="42">
        <v>2019</v>
      </c>
      <c r="G42" s="42" t="s">
        <v>150</v>
      </c>
      <c r="H42" s="43">
        <v>0</v>
      </c>
      <c r="I42" s="43">
        <v>0</v>
      </c>
      <c r="J42" s="43">
        <v>0</v>
      </c>
      <c r="K42" s="43">
        <v>1.111864406779661</v>
      </c>
      <c r="L42" s="44">
        <v>0</v>
      </c>
      <c r="M42" s="44">
        <v>0</v>
      </c>
      <c r="N42" s="43">
        <f t="shared" si="8"/>
        <v>1.111864406779661</v>
      </c>
      <c r="O42" s="44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3">
        <v>0</v>
      </c>
      <c r="AD42" s="43">
        <v>0</v>
      </c>
      <c r="AE42" s="29">
        <v>0</v>
      </c>
      <c r="AF42" s="43">
        <v>0</v>
      </c>
      <c r="AG42" s="43">
        <f t="shared" si="11"/>
        <v>1.111864406779661</v>
      </c>
      <c r="AH42" s="43">
        <v>0</v>
      </c>
      <c r="AI42" s="29">
        <v>0</v>
      </c>
      <c r="AJ42" s="43">
        <v>0</v>
      </c>
      <c r="AK42" s="30">
        <v>0</v>
      </c>
      <c r="AL42" s="43">
        <v>0</v>
      </c>
      <c r="AM42" s="44">
        <f t="shared" si="10"/>
        <v>1.111864406779661</v>
      </c>
      <c r="AN42" s="44">
        <v>0</v>
      </c>
      <c r="AO42" s="45" t="s">
        <v>159</v>
      </c>
    </row>
    <row r="43" spans="1:41" s="46" customFormat="1" ht="12.75" x14ac:dyDescent="0.25">
      <c r="A43" s="40" t="s">
        <v>324</v>
      </c>
      <c r="B43" s="41" t="s">
        <v>172</v>
      </c>
      <c r="C43" s="42" t="s">
        <v>52</v>
      </c>
      <c r="D43" s="42" t="s">
        <v>41</v>
      </c>
      <c r="E43" s="42">
        <v>2019</v>
      </c>
      <c r="F43" s="42">
        <v>2019</v>
      </c>
      <c r="G43" s="42" t="s">
        <v>150</v>
      </c>
      <c r="H43" s="43">
        <v>0</v>
      </c>
      <c r="I43" s="43">
        <v>0</v>
      </c>
      <c r="J43" s="43">
        <v>0</v>
      </c>
      <c r="K43" s="43">
        <v>1.4186440677966101</v>
      </c>
      <c r="L43" s="44">
        <v>0</v>
      </c>
      <c r="M43" s="44">
        <v>0</v>
      </c>
      <c r="N43" s="43">
        <f t="shared" si="8"/>
        <v>1.4186440677966101</v>
      </c>
      <c r="O43" s="44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3">
        <v>0</v>
      </c>
      <c r="AD43" s="43">
        <v>0</v>
      </c>
      <c r="AE43" s="29">
        <v>0</v>
      </c>
      <c r="AF43" s="43">
        <v>0</v>
      </c>
      <c r="AG43" s="43">
        <f t="shared" si="11"/>
        <v>1.4186440677966101</v>
      </c>
      <c r="AH43" s="43">
        <v>0</v>
      </c>
      <c r="AI43" s="29">
        <v>0</v>
      </c>
      <c r="AJ43" s="43">
        <v>0</v>
      </c>
      <c r="AK43" s="30">
        <v>0</v>
      </c>
      <c r="AL43" s="43">
        <v>0</v>
      </c>
      <c r="AM43" s="44">
        <f t="shared" si="10"/>
        <v>1.4186440677966101</v>
      </c>
      <c r="AN43" s="44">
        <v>0</v>
      </c>
      <c r="AO43" s="45" t="s">
        <v>159</v>
      </c>
    </row>
    <row r="44" spans="1:41" s="46" customFormat="1" ht="12.75" x14ac:dyDescent="0.25">
      <c r="A44" s="40" t="s">
        <v>325</v>
      </c>
      <c r="B44" s="41" t="s">
        <v>173</v>
      </c>
      <c r="C44" s="42" t="s">
        <v>53</v>
      </c>
      <c r="D44" s="42" t="s">
        <v>41</v>
      </c>
      <c r="E44" s="42">
        <v>2019</v>
      </c>
      <c r="F44" s="42">
        <v>2019</v>
      </c>
      <c r="G44" s="42" t="s">
        <v>150</v>
      </c>
      <c r="H44" s="43">
        <v>0</v>
      </c>
      <c r="I44" s="43">
        <v>0</v>
      </c>
      <c r="J44" s="43">
        <v>0</v>
      </c>
      <c r="K44" s="43">
        <v>0.85593220338983056</v>
      </c>
      <c r="L44" s="44">
        <v>0</v>
      </c>
      <c r="M44" s="44">
        <v>0</v>
      </c>
      <c r="N44" s="43">
        <f t="shared" si="8"/>
        <v>0.85593220338983056</v>
      </c>
      <c r="O44" s="44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3">
        <v>0</v>
      </c>
      <c r="AD44" s="43">
        <v>0</v>
      </c>
      <c r="AE44" s="29">
        <v>0</v>
      </c>
      <c r="AF44" s="43">
        <v>0</v>
      </c>
      <c r="AG44" s="43">
        <f t="shared" si="11"/>
        <v>0.85593220338983056</v>
      </c>
      <c r="AH44" s="43">
        <v>0</v>
      </c>
      <c r="AI44" s="29">
        <v>0</v>
      </c>
      <c r="AJ44" s="43">
        <v>0</v>
      </c>
      <c r="AK44" s="30">
        <v>0</v>
      </c>
      <c r="AL44" s="43">
        <v>0</v>
      </c>
      <c r="AM44" s="44">
        <f t="shared" si="10"/>
        <v>0.85593220338983056</v>
      </c>
      <c r="AN44" s="44">
        <v>0</v>
      </c>
      <c r="AO44" s="45" t="s">
        <v>159</v>
      </c>
    </row>
    <row r="45" spans="1:41" s="46" customFormat="1" ht="25.5" x14ac:dyDescent="0.25">
      <c r="A45" s="40" t="s">
        <v>326</v>
      </c>
      <c r="B45" s="41" t="s">
        <v>174</v>
      </c>
      <c r="C45" s="42" t="s">
        <v>54</v>
      </c>
      <c r="D45" s="42" t="s">
        <v>41</v>
      </c>
      <c r="E45" s="42">
        <v>2019</v>
      </c>
      <c r="F45" s="42">
        <v>2019</v>
      </c>
      <c r="G45" s="42" t="s">
        <v>150</v>
      </c>
      <c r="H45" s="43">
        <v>0</v>
      </c>
      <c r="I45" s="43">
        <v>0</v>
      </c>
      <c r="J45" s="43">
        <v>0</v>
      </c>
      <c r="K45" s="43">
        <v>1.111864406779661</v>
      </c>
      <c r="L45" s="44">
        <v>0</v>
      </c>
      <c r="M45" s="44">
        <v>0</v>
      </c>
      <c r="N45" s="43">
        <f t="shared" si="8"/>
        <v>1.111864406779661</v>
      </c>
      <c r="O45" s="44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3">
        <v>0</v>
      </c>
      <c r="AD45" s="43">
        <v>0</v>
      </c>
      <c r="AE45" s="29">
        <v>0</v>
      </c>
      <c r="AF45" s="43">
        <v>0</v>
      </c>
      <c r="AG45" s="43">
        <f t="shared" si="11"/>
        <v>1.111864406779661</v>
      </c>
      <c r="AH45" s="43">
        <v>0</v>
      </c>
      <c r="AI45" s="29">
        <v>0</v>
      </c>
      <c r="AJ45" s="43">
        <v>0</v>
      </c>
      <c r="AK45" s="30">
        <v>0</v>
      </c>
      <c r="AL45" s="43">
        <v>0</v>
      </c>
      <c r="AM45" s="44">
        <f t="shared" si="10"/>
        <v>1.111864406779661</v>
      </c>
      <c r="AN45" s="44">
        <v>0</v>
      </c>
      <c r="AO45" s="45" t="s">
        <v>159</v>
      </c>
    </row>
    <row r="46" spans="1:41" s="39" customFormat="1" ht="25.5" x14ac:dyDescent="0.25">
      <c r="A46" s="33" t="s">
        <v>327</v>
      </c>
      <c r="B46" s="34" t="s">
        <v>175</v>
      </c>
      <c r="C46" s="35" t="s">
        <v>55</v>
      </c>
      <c r="D46" s="35" t="s">
        <v>41</v>
      </c>
      <c r="E46" s="35">
        <v>2020</v>
      </c>
      <c r="F46" s="35">
        <v>2020</v>
      </c>
      <c r="G46" s="35" t="s">
        <v>150</v>
      </c>
      <c r="H46" s="36">
        <v>0</v>
      </c>
      <c r="I46" s="36">
        <v>0</v>
      </c>
      <c r="J46" s="36">
        <v>0</v>
      </c>
      <c r="K46" s="36">
        <v>1.4186440677966101</v>
      </c>
      <c r="L46" s="37">
        <v>0</v>
      </c>
      <c r="M46" s="37">
        <v>0</v>
      </c>
      <c r="N46" s="36">
        <f t="shared" si="8"/>
        <v>1.4186440677966101</v>
      </c>
      <c r="O46" s="37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43">
        <v>0</v>
      </c>
      <c r="AD46" s="36">
        <v>0</v>
      </c>
      <c r="AE46" s="29">
        <v>0</v>
      </c>
      <c r="AF46" s="36">
        <v>0</v>
      </c>
      <c r="AG46" s="5">
        <v>0</v>
      </c>
      <c r="AH46" s="36">
        <v>0</v>
      </c>
      <c r="AI46" s="36">
        <f>K46</f>
        <v>1.4186440677966101</v>
      </c>
      <c r="AJ46" s="36">
        <v>0</v>
      </c>
      <c r="AK46" s="30">
        <v>0</v>
      </c>
      <c r="AL46" s="36">
        <v>0</v>
      </c>
      <c r="AM46" s="37">
        <f t="shared" si="10"/>
        <v>1.4186440677966101</v>
      </c>
      <c r="AN46" s="37">
        <v>0</v>
      </c>
      <c r="AO46" s="38" t="s">
        <v>159</v>
      </c>
    </row>
    <row r="47" spans="1:41" s="39" customFormat="1" ht="25.5" x14ac:dyDescent="0.25">
      <c r="A47" s="33" t="s">
        <v>328</v>
      </c>
      <c r="B47" s="34" t="s">
        <v>176</v>
      </c>
      <c r="C47" s="35" t="s">
        <v>56</v>
      </c>
      <c r="D47" s="35" t="s">
        <v>41</v>
      </c>
      <c r="E47" s="35">
        <v>2020</v>
      </c>
      <c r="F47" s="35">
        <v>2020</v>
      </c>
      <c r="G47" s="35" t="s">
        <v>150</v>
      </c>
      <c r="H47" s="36">
        <v>0</v>
      </c>
      <c r="I47" s="36">
        <v>0</v>
      </c>
      <c r="J47" s="36">
        <v>0</v>
      </c>
      <c r="K47" s="36">
        <v>1.4186440677966101</v>
      </c>
      <c r="L47" s="37">
        <v>0</v>
      </c>
      <c r="M47" s="37">
        <v>0</v>
      </c>
      <c r="N47" s="36">
        <f t="shared" si="8"/>
        <v>1.4186440677966101</v>
      </c>
      <c r="O47" s="37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43">
        <v>0</v>
      </c>
      <c r="AD47" s="36">
        <v>0</v>
      </c>
      <c r="AE47" s="29">
        <v>0</v>
      </c>
      <c r="AF47" s="36">
        <v>0</v>
      </c>
      <c r="AG47" s="5">
        <v>0</v>
      </c>
      <c r="AH47" s="36">
        <v>0</v>
      </c>
      <c r="AI47" s="36">
        <f t="shared" ref="AI47:AI52" si="12">K47</f>
        <v>1.4186440677966101</v>
      </c>
      <c r="AJ47" s="36">
        <v>0</v>
      </c>
      <c r="AK47" s="30">
        <v>0</v>
      </c>
      <c r="AL47" s="36">
        <v>0</v>
      </c>
      <c r="AM47" s="37">
        <f t="shared" si="10"/>
        <v>1.4186440677966101</v>
      </c>
      <c r="AN47" s="37">
        <v>0</v>
      </c>
      <c r="AO47" s="38" t="s">
        <v>159</v>
      </c>
    </row>
    <row r="48" spans="1:41" s="39" customFormat="1" ht="12.75" x14ac:dyDescent="0.25">
      <c r="A48" s="33" t="s">
        <v>329</v>
      </c>
      <c r="B48" s="34" t="s">
        <v>177</v>
      </c>
      <c r="C48" s="35" t="s">
        <v>57</v>
      </c>
      <c r="D48" s="35" t="s">
        <v>41</v>
      </c>
      <c r="E48" s="35">
        <v>2020</v>
      </c>
      <c r="F48" s="35">
        <v>2020</v>
      </c>
      <c r="G48" s="35" t="s">
        <v>150</v>
      </c>
      <c r="H48" s="36">
        <v>0</v>
      </c>
      <c r="I48" s="36">
        <v>0</v>
      </c>
      <c r="J48" s="36">
        <v>0</v>
      </c>
      <c r="K48" s="36">
        <v>1.4186440677966101</v>
      </c>
      <c r="L48" s="37">
        <v>0</v>
      </c>
      <c r="M48" s="37">
        <v>0</v>
      </c>
      <c r="N48" s="36">
        <f t="shared" si="8"/>
        <v>1.4186440677966101</v>
      </c>
      <c r="O48" s="37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43">
        <v>0</v>
      </c>
      <c r="AD48" s="36">
        <v>0</v>
      </c>
      <c r="AE48" s="29">
        <v>0</v>
      </c>
      <c r="AF48" s="36">
        <v>0</v>
      </c>
      <c r="AG48" s="5">
        <v>0</v>
      </c>
      <c r="AH48" s="36">
        <v>0</v>
      </c>
      <c r="AI48" s="36">
        <f t="shared" si="12"/>
        <v>1.4186440677966101</v>
      </c>
      <c r="AJ48" s="36">
        <v>0</v>
      </c>
      <c r="AK48" s="30">
        <v>0</v>
      </c>
      <c r="AL48" s="36">
        <v>0</v>
      </c>
      <c r="AM48" s="37">
        <f t="shared" si="10"/>
        <v>1.4186440677966101</v>
      </c>
      <c r="AN48" s="37">
        <v>0</v>
      </c>
      <c r="AO48" s="38" t="s">
        <v>159</v>
      </c>
    </row>
    <row r="49" spans="1:41" s="39" customFormat="1" ht="25.5" x14ac:dyDescent="0.25">
      <c r="A49" s="33" t="s">
        <v>330</v>
      </c>
      <c r="B49" s="34" t="s">
        <v>178</v>
      </c>
      <c r="C49" s="35" t="s">
        <v>58</v>
      </c>
      <c r="D49" s="35" t="s">
        <v>41</v>
      </c>
      <c r="E49" s="35">
        <v>2020</v>
      </c>
      <c r="F49" s="35">
        <v>2020</v>
      </c>
      <c r="G49" s="35" t="s">
        <v>150</v>
      </c>
      <c r="H49" s="36">
        <v>0</v>
      </c>
      <c r="I49" s="36">
        <v>0</v>
      </c>
      <c r="J49" s="36">
        <v>0</v>
      </c>
      <c r="K49" s="36">
        <v>0.90508474576271192</v>
      </c>
      <c r="L49" s="37">
        <v>0</v>
      </c>
      <c r="M49" s="37">
        <v>0</v>
      </c>
      <c r="N49" s="36">
        <f t="shared" si="8"/>
        <v>0.90508474576271192</v>
      </c>
      <c r="O49" s="37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43">
        <v>0</v>
      </c>
      <c r="AD49" s="36">
        <v>0</v>
      </c>
      <c r="AE49" s="29">
        <v>0</v>
      </c>
      <c r="AF49" s="36">
        <v>0</v>
      </c>
      <c r="AG49" s="5">
        <v>0</v>
      </c>
      <c r="AH49" s="36">
        <v>0</v>
      </c>
      <c r="AI49" s="36">
        <f t="shared" si="12"/>
        <v>0.90508474576271192</v>
      </c>
      <c r="AJ49" s="36">
        <v>0</v>
      </c>
      <c r="AK49" s="30">
        <v>0</v>
      </c>
      <c r="AL49" s="36">
        <v>0</v>
      </c>
      <c r="AM49" s="37">
        <f t="shared" si="10"/>
        <v>0.90508474576271192</v>
      </c>
      <c r="AN49" s="37">
        <v>0</v>
      </c>
      <c r="AO49" s="38" t="s">
        <v>159</v>
      </c>
    </row>
    <row r="50" spans="1:41" s="39" customFormat="1" ht="25.5" x14ac:dyDescent="0.25">
      <c r="A50" s="33" t="s">
        <v>331</v>
      </c>
      <c r="B50" s="34" t="s">
        <v>179</v>
      </c>
      <c r="C50" s="35" t="s">
        <v>59</v>
      </c>
      <c r="D50" s="35" t="s">
        <v>41</v>
      </c>
      <c r="E50" s="35">
        <v>2020</v>
      </c>
      <c r="F50" s="35">
        <v>2020</v>
      </c>
      <c r="G50" s="35" t="s">
        <v>150</v>
      </c>
      <c r="H50" s="36">
        <v>0</v>
      </c>
      <c r="I50" s="36">
        <v>0</v>
      </c>
      <c r="J50" s="36">
        <v>0</v>
      </c>
      <c r="K50" s="36">
        <v>0.85593220338983056</v>
      </c>
      <c r="L50" s="37">
        <v>0</v>
      </c>
      <c r="M50" s="37">
        <v>0</v>
      </c>
      <c r="N50" s="36">
        <f t="shared" si="8"/>
        <v>0.85593220338983056</v>
      </c>
      <c r="O50" s="37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43">
        <v>0</v>
      </c>
      <c r="AD50" s="36">
        <v>0</v>
      </c>
      <c r="AE50" s="29">
        <v>0</v>
      </c>
      <c r="AF50" s="36">
        <v>0</v>
      </c>
      <c r="AG50" s="5">
        <v>0</v>
      </c>
      <c r="AH50" s="36">
        <v>0</v>
      </c>
      <c r="AI50" s="36">
        <f t="shared" si="12"/>
        <v>0.85593220338983056</v>
      </c>
      <c r="AJ50" s="36">
        <v>0</v>
      </c>
      <c r="AK50" s="30">
        <v>0</v>
      </c>
      <c r="AL50" s="36">
        <v>0</v>
      </c>
      <c r="AM50" s="37">
        <f t="shared" si="10"/>
        <v>0.85593220338983056</v>
      </c>
      <c r="AN50" s="37">
        <v>0</v>
      </c>
      <c r="AO50" s="38" t="s">
        <v>159</v>
      </c>
    </row>
    <row r="51" spans="1:41" s="39" customFormat="1" ht="12.75" x14ac:dyDescent="0.25">
      <c r="A51" s="33" t="s">
        <v>332</v>
      </c>
      <c r="B51" s="34" t="s">
        <v>180</v>
      </c>
      <c r="C51" s="35" t="s">
        <v>60</v>
      </c>
      <c r="D51" s="35" t="s">
        <v>41</v>
      </c>
      <c r="E51" s="35">
        <v>2020</v>
      </c>
      <c r="F51" s="35">
        <v>2020</v>
      </c>
      <c r="G51" s="35" t="s">
        <v>150</v>
      </c>
      <c r="H51" s="36">
        <v>0</v>
      </c>
      <c r="I51" s="36">
        <v>0</v>
      </c>
      <c r="J51" s="36">
        <v>0</v>
      </c>
      <c r="K51" s="36">
        <v>0.98220338983050859</v>
      </c>
      <c r="L51" s="37">
        <v>0</v>
      </c>
      <c r="M51" s="37">
        <v>0</v>
      </c>
      <c r="N51" s="36">
        <f t="shared" si="8"/>
        <v>0.98220338983050859</v>
      </c>
      <c r="O51" s="37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43">
        <v>0</v>
      </c>
      <c r="AD51" s="36">
        <v>0</v>
      </c>
      <c r="AE51" s="29">
        <v>0</v>
      </c>
      <c r="AF51" s="36">
        <v>0</v>
      </c>
      <c r="AG51" s="5">
        <v>0</v>
      </c>
      <c r="AH51" s="36">
        <v>0</v>
      </c>
      <c r="AI51" s="36">
        <f t="shared" si="12"/>
        <v>0.98220338983050859</v>
      </c>
      <c r="AJ51" s="36">
        <v>0</v>
      </c>
      <c r="AK51" s="30">
        <v>0</v>
      </c>
      <c r="AL51" s="36">
        <v>0</v>
      </c>
      <c r="AM51" s="37">
        <f t="shared" si="10"/>
        <v>0.98220338983050859</v>
      </c>
      <c r="AN51" s="37">
        <v>0</v>
      </c>
      <c r="AO51" s="38" t="s">
        <v>159</v>
      </c>
    </row>
    <row r="52" spans="1:41" s="39" customFormat="1" ht="12.75" x14ac:dyDescent="0.25">
      <c r="A52" s="33" t="s">
        <v>333</v>
      </c>
      <c r="B52" s="34" t="s">
        <v>181</v>
      </c>
      <c r="C52" s="35" t="s">
        <v>61</v>
      </c>
      <c r="D52" s="35" t="s">
        <v>41</v>
      </c>
      <c r="E52" s="35">
        <v>2020</v>
      </c>
      <c r="F52" s="35">
        <v>2020</v>
      </c>
      <c r="G52" s="35" t="s">
        <v>150</v>
      </c>
      <c r="H52" s="36">
        <v>0</v>
      </c>
      <c r="I52" s="36">
        <v>0</v>
      </c>
      <c r="J52" s="36">
        <v>0</v>
      </c>
      <c r="K52" s="36">
        <v>0.90508474576271192</v>
      </c>
      <c r="L52" s="37">
        <v>0</v>
      </c>
      <c r="M52" s="37">
        <v>0</v>
      </c>
      <c r="N52" s="36">
        <f t="shared" si="8"/>
        <v>0.90508474576271192</v>
      </c>
      <c r="O52" s="37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43">
        <v>0</v>
      </c>
      <c r="AD52" s="36">
        <v>0</v>
      </c>
      <c r="AE52" s="29">
        <v>0</v>
      </c>
      <c r="AF52" s="36">
        <v>0</v>
      </c>
      <c r="AG52" s="5">
        <v>0</v>
      </c>
      <c r="AH52" s="36">
        <v>0</v>
      </c>
      <c r="AI52" s="36">
        <f t="shared" si="12"/>
        <v>0.90508474576271192</v>
      </c>
      <c r="AJ52" s="36">
        <v>0</v>
      </c>
      <c r="AK52" s="30">
        <v>0</v>
      </c>
      <c r="AL52" s="36">
        <v>0</v>
      </c>
      <c r="AM52" s="37">
        <f t="shared" si="10"/>
        <v>0.90508474576271192</v>
      </c>
      <c r="AN52" s="37">
        <v>0</v>
      </c>
      <c r="AO52" s="38" t="s">
        <v>159</v>
      </c>
    </row>
    <row r="53" spans="1:41" s="9" customFormat="1" ht="25.5" x14ac:dyDescent="0.25">
      <c r="A53" s="14" t="s">
        <v>334</v>
      </c>
      <c r="B53" s="15" t="s">
        <v>223</v>
      </c>
      <c r="C53" s="2" t="s">
        <v>62</v>
      </c>
      <c r="D53" s="2" t="s">
        <v>41</v>
      </c>
      <c r="E53" s="2">
        <v>2021</v>
      </c>
      <c r="F53" s="2">
        <v>2021</v>
      </c>
      <c r="G53" s="2" t="s">
        <v>150</v>
      </c>
      <c r="H53" s="5">
        <v>0</v>
      </c>
      <c r="I53" s="5">
        <v>0</v>
      </c>
      <c r="J53" s="5">
        <v>0</v>
      </c>
      <c r="K53" s="5">
        <v>1.4186440677966101</v>
      </c>
      <c r="L53" s="6">
        <v>0</v>
      </c>
      <c r="M53" s="6">
        <v>0</v>
      </c>
      <c r="N53" s="5">
        <f t="shared" si="8"/>
        <v>1.4186440677966101</v>
      </c>
      <c r="O53" s="6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43">
        <v>0</v>
      </c>
      <c r="AD53" s="5">
        <v>0</v>
      </c>
      <c r="AE53" s="29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6">
        <f>K53</f>
        <v>1.4186440677966101</v>
      </c>
      <c r="AL53" s="5">
        <v>0</v>
      </c>
      <c r="AM53" s="6">
        <f t="shared" si="10"/>
        <v>1.4186440677966101</v>
      </c>
      <c r="AN53" s="6">
        <v>0</v>
      </c>
      <c r="AO53" s="19" t="s">
        <v>159</v>
      </c>
    </row>
    <row r="54" spans="1:41" s="9" customFormat="1" ht="12.75" x14ac:dyDescent="0.25">
      <c r="A54" s="14" t="s">
        <v>335</v>
      </c>
      <c r="B54" s="15" t="s">
        <v>224</v>
      </c>
      <c r="C54" s="2" t="s">
        <v>63</v>
      </c>
      <c r="D54" s="2" t="s">
        <v>41</v>
      </c>
      <c r="E54" s="2">
        <v>2021</v>
      </c>
      <c r="F54" s="2">
        <v>2021</v>
      </c>
      <c r="G54" s="2" t="s">
        <v>150</v>
      </c>
      <c r="H54" s="5">
        <v>0</v>
      </c>
      <c r="I54" s="5">
        <v>0</v>
      </c>
      <c r="J54" s="5">
        <v>0</v>
      </c>
      <c r="K54" s="5">
        <v>1.4186440677966101</v>
      </c>
      <c r="L54" s="6">
        <v>0</v>
      </c>
      <c r="M54" s="6">
        <v>0</v>
      </c>
      <c r="N54" s="5">
        <f t="shared" si="8"/>
        <v>1.4186440677966101</v>
      </c>
      <c r="O54" s="6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43">
        <v>0</v>
      </c>
      <c r="AD54" s="5">
        <v>0</v>
      </c>
      <c r="AE54" s="29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6">
        <f t="shared" ref="AK54:AK58" si="13">K54</f>
        <v>1.4186440677966101</v>
      </c>
      <c r="AL54" s="5">
        <v>0</v>
      </c>
      <c r="AM54" s="6">
        <f t="shared" si="10"/>
        <v>1.4186440677966101</v>
      </c>
      <c r="AN54" s="6">
        <v>0</v>
      </c>
      <c r="AO54" s="19" t="s">
        <v>159</v>
      </c>
    </row>
    <row r="55" spans="1:41" s="9" customFormat="1" ht="25.5" x14ac:dyDescent="0.25">
      <c r="A55" s="14" t="s">
        <v>336</v>
      </c>
      <c r="B55" s="15" t="s">
        <v>225</v>
      </c>
      <c r="C55" s="2" t="s">
        <v>64</v>
      </c>
      <c r="D55" s="2" t="s">
        <v>41</v>
      </c>
      <c r="E55" s="2">
        <v>2021</v>
      </c>
      <c r="F55" s="2">
        <v>2021</v>
      </c>
      <c r="G55" s="2" t="s">
        <v>150</v>
      </c>
      <c r="H55" s="5">
        <v>0</v>
      </c>
      <c r="I55" s="5">
        <v>0</v>
      </c>
      <c r="J55" s="5">
        <v>0</v>
      </c>
      <c r="K55" s="5">
        <v>0.90508474576271192</v>
      </c>
      <c r="L55" s="6">
        <v>0</v>
      </c>
      <c r="M55" s="6">
        <v>0</v>
      </c>
      <c r="N55" s="5">
        <f t="shared" si="8"/>
        <v>0.90508474576271192</v>
      </c>
      <c r="O55" s="6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43">
        <v>0</v>
      </c>
      <c r="AD55" s="5">
        <v>0</v>
      </c>
      <c r="AE55" s="29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6">
        <f t="shared" si="13"/>
        <v>0.90508474576271192</v>
      </c>
      <c r="AL55" s="5">
        <v>0</v>
      </c>
      <c r="AM55" s="6">
        <f t="shared" si="10"/>
        <v>0.90508474576271192</v>
      </c>
      <c r="AN55" s="6">
        <v>0</v>
      </c>
      <c r="AO55" s="19" t="s">
        <v>159</v>
      </c>
    </row>
    <row r="56" spans="1:41" s="9" customFormat="1" ht="12.75" x14ac:dyDescent="0.25">
      <c r="A56" s="14" t="s">
        <v>337</v>
      </c>
      <c r="B56" s="15" t="s">
        <v>226</v>
      </c>
      <c r="C56" s="2" t="s">
        <v>65</v>
      </c>
      <c r="D56" s="2" t="s">
        <v>41</v>
      </c>
      <c r="E56" s="2">
        <v>2021</v>
      </c>
      <c r="F56" s="2">
        <v>2021</v>
      </c>
      <c r="G56" s="2" t="s">
        <v>150</v>
      </c>
      <c r="H56" s="5">
        <v>0</v>
      </c>
      <c r="I56" s="5">
        <v>0</v>
      </c>
      <c r="J56" s="5">
        <v>0</v>
      </c>
      <c r="K56" s="5">
        <v>0.90508474576271192</v>
      </c>
      <c r="L56" s="6">
        <v>0</v>
      </c>
      <c r="M56" s="6">
        <v>0</v>
      </c>
      <c r="N56" s="5">
        <f t="shared" si="8"/>
        <v>0.90508474576271192</v>
      </c>
      <c r="O56" s="6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43">
        <v>0</v>
      </c>
      <c r="AD56" s="5">
        <v>0</v>
      </c>
      <c r="AE56" s="29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6">
        <f t="shared" si="13"/>
        <v>0.90508474576271192</v>
      </c>
      <c r="AL56" s="5">
        <v>0</v>
      </c>
      <c r="AM56" s="6">
        <f t="shared" si="10"/>
        <v>0.90508474576271192</v>
      </c>
      <c r="AN56" s="6">
        <v>0</v>
      </c>
      <c r="AO56" s="19" t="s">
        <v>159</v>
      </c>
    </row>
    <row r="57" spans="1:41" s="9" customFormat="1" ht="12.75" x14ac:dyDescent="0.25">
      <c r="A57" s="14" t="s">
        <v>338</v>
      </c>
      <c r="B57" s="15" t="s">
        <v>227</v>
      </c>
      <c r="C57" s="2" t="s">
        <v>66</v>
      </c>
      <c r="D57" s="2" t="s">
        <v>41</v>
      </c>
      <c r="E57" s="2">
        <v>2021</v>
      </c>
      <c r="F57" s="2">
        <v>2021</v>
      </c>
      <c r="G57" s="2" t="s">
        <v>150</v>
      </c>
      <c r="H57" s="5">
        <v>0</v>
      </c>
      <c r="I57" s="5">
        <v>0</v>
      </c>
      <c r="J57" s="5">
        <v>0</v>
      </c>
      <c r="K57" s="5">
        <v>0.90508474576271192</v>
      </c>
      <c r="L57" s="6">
        <v>0</v>
      </c>
      <c r="M57" s="6">
        <v>0</v>
      </c>
      <c r="N57" s="5">
        <f t="shared" si="8"/>
        <v>0.90508474576271192</v>
      </c>
      <c r="O57" s="6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43">
        <v>0</v>
      </c>
      <c r="AD57" s="5">
        <v>0</v>
      </c>
      <c r="AE57" s="29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6">
        <f t="shared" si="13"/>
        <v>0.90508474576271192</v>
      </c>
      <c r="AL57" s="5">
        <v>0</v>
      </c>
      <c r="AM57" s="6">
        <f t="shared" si="10"/>
        <v>0.90508474576271192</v>
      </c>
      <c r="AN57" s="6">
        <v>0</v>
      </c>
      <c r="AO57" s="19" t="s">
        <v>159</v>
      </c>
    </row>
    <row r="58" spans="1:41" s="9" customFormat="1" ht="12.75" x14ac:dyDescent="0.25">
      <c r="A58" s="14" t="s">
        <v>339</v>
      </c>
      <c r="B58" s="15" t="s">
        <v>228</v>
      </c>
      <c r="C58" s="2" t="s">
        <v>67</v>
      </c>
      <c r="D58" s="2" t="s">
        <v>41</v>
      </c>
      <c r="E58" s="2">
        <v>2021</v>
      </c>
      <c r="F58" s="2">
        <v>2021</v>
      </c>
      <c r="G58" s="2" t="s">
        <v>150</v>
      </c>
      <c r="H58" s="5">
        <v>0</v>
      </c>
      <c r="I58" s="5">
        <v>0</v>
      </c>
      <c r="J58" s="5">
        <v>0</v>
      </c>
      <c r="K58" s="5">
        <v>0.90508474576271192</v>
      </c>
      <c r="L58" s="6">
        <v>0</v>
      </c>
      <c r="M58" s="6">
        <v>0</v>
      </c>
      <c r="N58" s="5">
        <f t="shared" si="8"/>
        <v>0.90508474576271192</v>
      </c>
      <c r="O58" s="6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43">
        <v>0</v>
      </c>
      <c r="AD58" s="5">
        <v>0</v>
      </c>
      <c r="AE58" s="29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6">
        <f t="shared" si="13"/>
        <v>0.90508474576271192</v>
      </c>
      <c r="AL58" s="5">
        <v>0</v>
      </c>
      <c r="AM58" s="6">
        <f t="shared" si="10"/>
        <v>0.90508474576271192</v>
      </c>
      <c r="AN58" s="6">
        <v>0</v>
      </c>
      <c r="AO58" s="19" t="s">
        <v>159</v>
      </c>
    </row>
    <row r="59" spans="1:41" s="94" customFormat="1" ht="36.75" customHeight="1" x14ac:dyDescent="0.25">
      <c r="A59" s="87" t="s">
        <v>38</v>
      </c>
      <c r="B59" s="88" t="s">
        <v>362</v>
      </c>
      <c r="C59" s="89" t="s">
        <v>363</v>
      </c>
      <c r="D59" s="89" t="s">
        <v>41</v>
      </c>
      <c r="E59" s="89">
        <v>2017</v>
      </c>
      <c r="F59" s="89">
        <v>2017</v>
      </c>
      <c r="G59" s="89">
        <v>2016</v>
      </c>
      <c r="H59" s="90">
        <v>0</v>
      </c>
      <c r="I59" s="91">
        <v>0</v>
      </c>
      <c r="J59" s="91">
        <v>0</v>
      </c>
      <c r="K59" s="92">
        <v>0.3186440677966102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91">
        <v>0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2">
        <v>0.3186440677966102</v>
      </c>
      <c r="AD59" s="91">
        <v>0</v>
      </c>
      <c r="AE59" s="91">
        <v>0</v>
      </c>
      <c r="AF59" s="91">
        <v>0</v>
      </c>
      <c r="AG59" s="91">
        <v>0</v>
      </c>
      <c r="AH59" s="91">
        <v>0</v>
      </c>
      <c r="AI59" s="91">
        <v>0</v>
      </c>
      <c r="AJ59" s="91">
        <v>0</v>
      </c>
      <c r="AK59" s="91">
        <v>0</v>
      </c>
      <c r="AL59" s="91">
        <v>0</v>
      </c>
      <c r="AM59" s="92">
        <v>0.3186440677966102</v>
      </c>
      <c r="AN59" s="91">
        <v>0</v>
      </c>
      <c r="AO59" s="93" t="s">
        <v>364</v>
      </c>
    </row>
    <row r="60" spans="1:41" s="94" customFormat="1" ht="36.75" customHeight="1" x14ac:dyDescent="0.25">
      <c r="A60" s="87" t="s">
        <v>38</v>
      </c>
      <c r="B60" s="88" t="s">
        <v>365</v>
      </c>
      <c r="C60" s="89" t="s">
        <v>366</v>
      </c>
      <c r="D60" s="89" t="s">
        <v>41</v>
      </c>
      <c r="E60" s="89">
        <v>2017</v>
      </c>
      <c r="F60" s="89">
        <v>2017</v>
      </c>
      <c r="G60" s="89">
        <v>2016</v>
      </c>
      <c r="H60" s="90">
        <v>0</v>
      </c>
      <c r="I60" s="91">
        <v>0</v>
      </c>
      <c r="J60" s="91">
        <v>0</v>
      </c>
      <c r="K60" s="92">
        <v>0.25423728813559321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91">
        <v>0</v>
      </c>
      <c r="R60" s="91">
        <v>0</v>
      </c>
      <c r="S60" s="91">
        <v>0</v>
      </c>
      <c r="T60" s="91">
        <v>0</v>
      </c>
      <c r="U60" s="91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</v>
      </c>
      <c r="AA60" s="91">
        <v>0</v>
      </c>
      <c r="AB60" s="91">
        <v>0</v>
      </c>
      <c r="AC60" s="92">
        <v>0.25423728813559321</v>
      </c>
      <c r="AD60" s="91">
        <v>0</v>
      </c>
      <c r="AE60" s="91">
        <v>0</v>
      </c>
      <c r="AF60" s="91">
        <v>0</v>
      </c>
      <c r="AG60" s="91">
        <v>0</v>
      </c>
      <c r="AH60" s="91">
        <v>0</v>
      </c>
      <c r="AI60" s="91">
        <v>0</v>
      </c>
      <c r="AJ60" s="91">
        <v>0</v>
      </c>
      <c r="AK60" s="91">
        <v>0</v>
      </c>
      <c r="AL60" s="91">
        <v>0</v>
      </c>
      <c r="AM60" s="92">
        <v>0.25423728813559321</v>
      </c>
      <c r="AN60" s="91">
        <v>0</v>
      </c>
      <c r="AO60" s="93" t="s">
        <v>364</v>
      </c>
    </row>
    <row r="61" spans="1:41" s="94" customFormat="1" ht="36.75" customHeight="1" x14ac:dyDescent="0.25">
      <c r="A61" s="87" t="s">
        <v>38</v>
      </c>
      <c r="B61" s="88" t="s">
        <v>367</v>
      </c>
      <c r="C61" s="89" t="s">
        <v>368</v>
      </c>
      <c r="D61" s="89" t="s">
        <v>41</v>
      </c>
      <c r="E61" s="89">
        <v>2017</v>
      </c>
      <c r="F61" s="89">
        <v>2017</v>
      </c>
      <c r="G61" s="89">
        <v>2016</v>
      </c>
      <c r="H61" s="90">
        <v>0</v>
      </c>
      <c r="I61" s="91">
        <v>0</v>
      </c>
      <c r="J61" s="91">
        <v>0</v>
      </c>
      <c r="K61" s="92">
        <v>0.15084745762711865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91">
        <v>0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2">
        <v>0.15084745762711865</v>
      </c>
      <c r="AD61" s="91">
        <v>0</v>
      </c>
      <c r="AE61" s="91">
        <v>0</v>
      </c>
      <c r="AF61" s="91">
        <v>0</v>
      </c>
      <c r="AG61" s="91">
        <v>0</v>
      </c>
      <c r="AH61" s="91">
        <v>0</v>
      </c>
      <c r="AI61" s="91">
        <v>0</v>
      </c>
      <c r="AJ61" s="91">
        <v>0</v>
      </c>
      <c r="AK61" s="91">
        <v>0</v>
      </c>
      <c r="AL61" s="91">
        <v>0</v>
      </c>
      <c r="AM61" s="92">
        <v>0.15084745762711865</v>
      </c>
      <c r="AN61" s="91">
        <v>0</v>
      </c>
      <c r="AO61" s="93" t="s">
        <v>364</v>
      </c>
    </row>
    <row r="62" spans="1:41" s="94" customFormat="1" ht="36.75" customHeight="1" x14ac:dyDescent="0.25">
      <c r="A62" s="87" t="s">
        <v>38</v>
      </c>
      <c r="B62" s="88" t="s">
        <v>369</v>
      </c>
      <c r="C62" s="89" t="s">
        <v>370</v>
      </c>
      <c r="D62" s="89" t="s">
        <v>41</v>
      </c>
      <c r="E62" s="89">
        <v>2017</v>
      </c>
      <c r="F62" s="89">
        <v>2017</v>
      </c>
      <c r="G62" s="89">
        <v>2016</v>
      </c>
      <c r="H62" s="90">
        <v>0</v>
      </c>
      <c r="I62" s="91">
        <v>0</v>
      </c>
      <c r="J62" s="91">
        <v>0</v>
      </c>
      <c r="K62" s="92">
        <v>0.48474576271186437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91">
        <v>0</v>
      </c>
      <c r="R62" s="91"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91">
        <v>0</v>
      </c>
      <c r="AC62" s="92">
        <v>0.48474576271186437</v>
      </c>
      <c r="AD62" s="91">
        <v>0</v>
      </c>
      <c r="AE62" s="91">
        <v>0</v>
      </c>
      <c r="AF62" s="91">
        <v>0</v>
      </c>
      <c r="AG62" s="91">
        <v>0</v>
      </c>
      <c r="AH62" s="91">
        <v>0</v>
      </c>
      <c r="AI62" s="91">
        <v>0</v>
      </c>
      <c r="AJ62" s="91">
        <v>0</v>
      </c>
      <c r="AK62" s="91">
        <v>0</v>
      </c>
      <c r="AL62" s="91">
        <v>0</v>
      </c>
      <c r="AM62" s="92">
        <v>0.48474576271186437</v>
      </c>
      <c r="AN62" s="91">
        <v>0</v>
      </c>
      <c r="AO62" s="93" t="s">
        <v>364</v>
      </c>
    </row>
    <row r="63" spans="1:41" s="94" customFormat="1" ht="36.75" customHeight="1" x14ac:dyDescent="0.25">
      <c r="A63" s="87" t="s">
        <v>38</v>
      </c>
      <c r="B63" s="88" t="s">
        <v>371</v>
      </c>
      <c r="C63" s="89" t="s">
        <v>372</v>
      </c>
      <c r="D63" s="89" t="s">
        <v>41</v>
      </c>
      <c r="E63" s="89">
        <v>2017</v>
      </c>
      <c r="F63" s="89">
        <v>2017</v>
      </c>
      <c r="G63" s="89">
        <v>2016</v>
      </c>
      <c r="H63" s="90">
        <v>0</v>
      </c>
      <c r="I63" s="91">
        <v>0</v>
      </c>
      <c r="J63" s="91">
        <v>0</v>
      </c>
      <c r="K63" s="92">
        <v>0.31949152542372883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91">
        <v>0</v>
      </c>
      <c r="R63" s="91"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2">
        <v>0.31949152542372883</v>
      </c>
      <c r="AD63" s="91">
        <v>0</v>
      </c>
      <c r="AE63" s="91">
        <v>0</v>
      </c>
      <c r="AF63" s="91">
        <v>0</v>
      </c>
      <c r="AG63" s="91">
        <v>0</v>
      </c>
      <c r="AH63" s="91">
        <v>0</v>
      </c>
      <c r="AI63" s="91">
        <v>0</v>
      </c>
      <c r="AJ63" s="91">
        <v>0</v>
      </c>
      <c r="AK63" s="91">
        <v>0</v>
      </c>
      <c r="AL63" s="91">
        <v>0</v>
      </c>
      <c r="AM63" s="92">
        <v>0.31949152542372883</v>
      </c>
      <c r="AN63" s="91">
        <v>0</v>
      </c>
      <c r="AO63" s="93" t="s">
        <v>364</v>
      </c>
    </row>
    <row r="64" spans="1:41" s="102" customFormat="1" ht="51" x14ac:dyDescent="0.25">
      <c r="A64" s="95" t="s">
        <v>38</v>
      </c>
      <c r="B64" s="96" t="s">
        <v>373</v>
      </c>
      <c r="C64" s="89" t="s">
        <v>374</v>
      </c>
      <c r="D64" s="97" t="s">
        <v>41</v>
      </c>
      <c r="E64" s="97">
        <v>2017</v>
      </c>
      <c r="F64" s="97">
        <v>2017</v>
      </c>
      <c r="G64" s="97">
        <v>2016</v>
      </c>
      <c r="H64" s="98">
        <v>0</v>
      </c>
      <c r="I64" s="99">
        <v>0</v>
      </c>
      <c r="J64" s="99">
        <v>0</v>
      </c>
      <c r="K64" s="100">
        <v>0.31949152542372883</v>
      </c>
      <c r="L64" s="99">
        <v>0</v>
      </c>
      <c r="M64" s="99">
        <v>0</v>
      </c>
      <c r="N64" s="99">
        <v>0</v>
      </c>
      <c r="O64" s="99">
        <v>0</v>
      </c>
      <c r="P64" s="99">
        <v>0</v>
      </c>
      <c r="Q64" s="99">
        <v>0</v>
      </c>
      <c r="R64" s="99">
        <v>0</v>
      </c>
      <c r="S64" s="99">
        <v>0</v>
      </c>
      <c r="T64" s="99">
        <v>0</v>
      </c>
      <c r="U64" s="99">
        <v>0</v>
      </c>
      <c r="V64" s="99">
        <v>0</v>
      </c>
      <c r="W64" s="99">
        <v>0</v>
      </c>
      <c r="X64" s="99">
        <v>0</v>
      </c>
      <c r="Y64" s="99">
        <v>0</v>
      </c>
      <c r="Z64" s="99">
        <v>0</v>
      </c>
      <c r="AA64" s="99">
        <v>0</v>
      </c>
      <c r="AB64" s="99">
        <v>0</v>
      </c>
      <c r="AC64" s="100">
        <v>0.31949152542372883</v>
      </c>
      <c r="AD64" s="99">
        <v>0</v>
      </c>
      <c r="AE64" s="99">
        <v>0</v>
      </c>
      <c r="AF64" s="99">
        <v>0</v>
      </c>
      <c r="AG64" s="99">
        <v>0</v>
      </c>
      <c r="AH64" s="99">
        <v>0</v>
      </c>
      <c r="AI64" s="99">
        <v>0</v>
      </c>
      <c r="AJ64" s="99">
        <v>0</v>
      </c>
      <c r="AK64" s="99">
        <v>0</v>
      </c>
      <c r="AL64" s="99">
        <v>0</v>
      </c>
      <c r="AM64" s="100">
        <v>0.31949152542372883</v>
      </c>
      <c r="AN64" s="99">
        <v>0</v>
      </c>
      <c r="AO64" s="101" t="s">
        <v>364</v>
      </c>
    </row>
    <row r="65" spans="1:41" s="102" customFormat="1" ht="51" x14ac:dyDescent="0.25">
      <c r="A65" s="95" t="s">
        <v>38</v>
      </c>
      <c r="B65" s="96" t="s">
        <v>375</v>
      </c>
      <c r="C65" s="89" t="s">
        <v>376</v>
      </c>
      <c r="D65" s="97" t="s">
        <v>41</v>
      </c>
      <c r="E65" s="97">
        <v>2017</v>
      </c>
      <c r="F65" s="97">
        <v>2017</v>
      </c>
      <c r="G65" s="97">
        <v>2016</v>
      </c>
      <c r="H65" s="98">
        <v>0</v>
      </c>
      <c r="I65" s="99">
        <v>0</v>
      </c>
      <c r="J65" s="99">
        <v>0</v>
      </c>
      <c r="K65" s="100">
        <v>0.25423728813559321</v>
      </c>
      <c r="L65" s="99">
        <v>0</v>
      </c>
      <c r="M65" s="99">
        <v>0</v>
      </c>
      <c r="N65" s="99">
        <v>0</v>
      </c>
      <c r="O65" s="99">
        <v>0</v>
      </c>
      <c r="P65" s="99">
        <v>0</v>
      </c>
      <c r="Q65" s="99">
        <v>0</v>
      </c>
      <c r="R65" s="99">
        <v>0</v>
      </c>
      <c r="S65" s="99">
        <v>0</v>
      </c>
      <c r="T65" s="99">
        <v>0</v>
      </c>
      <c r="U65" s="99">
        <v>0</v>
      </c>
      <c r="V65" s="99">
        <v>0</v>
      </c>
      <c r="W65" s="99">
        <v>0</v>
      </c>
      <c r="X65" s="99">
        <v>0</v>
      </c>
      <c r="Y65" s="99">
        <v>0</v>
      </c>
      <c r="Z65" s="99">
        <v>0</v>
      </c>
      <c r="AA65" s="99">
        <v>0</v>
      </c>
      <c r="AB65" s="99">
        <v>0</v>
      </c>
      <c r="AC65" s="100">
        <v>0.25423728813559321</v>
      </c>
      <c r="AD65" s="99">
        <v>0</v>
      </c>
      <c r="AE65" s="99">
        <v>0</v>
      </c>
      <c r="AF65" s="99">
        <v>0</v>
      </c>
      <c r="AG65" s="99">
        <v>0</v>
      </c>
      <c r="AH65" s="99">
        <v>0</v>
      </c>
      <c r="AI65" s="99">
        <v>0</v>
      </c>
      <c r="AJ65" s="99">
        <v>0</v>
      </c>
      <c r="AK65" s="99">
        <v>0</v>
      </c>
      <c r="AL65" s="99">
        <v>0</v>
      </c>
      <c r="AM65" s="100">
        <v>0.25423728813559321</v>
      </c>
      <c r="AN65" s="99">
        <v>0</v>
      </c>
      <c r="AO65" s="101" t="s">
        <v>364</v>
      </c>
    </row>
    <row r="66" spans="1:41" s="102" customFormat="1" ht="51" x14ac:dyDescent="0.25">
      <c r="A66" s="95" t="s">
        <v>38</v>
      </c>
      <c r="B66" s="96" t="s">
        <v>377</v>
      </c>
      <c r="C66" s="89" t="s">
        <v>378</v>
      </c>
      <c r="D66" s="97" t="s">
        <v>41</v>
      </c>
      <c r="E66" s="97">
        <v>2017</v>
      </c>
      <c r="F66" s="97">
        <v>2017</v>
      </c>
      <c r="G66" s="97">
        <v>2016</v>
      </c>
      <c r="H66" s="98">
        <v>0</v>
      </c>
      <c r="I66" s="99">
        <v>0</v>
      </c>
      <c r="J66" s="99">
        <v>0</v>
      </c>
      <c r="K66" s="100">
        <v>0.25423728813559321</v>
      </c>
      <c r="L66" s="99">
        <v>0</v>
      </c>
      <c r="M66" s="99">
        <v>0</v>
      </c>
      <c r="N66" s="99">
        <v>0</v>
      </c>
      <c r="O66" s="99">
        <v>0</v>
      </c>
      <c r="P66" s="99">
        <v>0</v>
      </c>
      <c r="Q66" s="99">
        <v>0</v>
      </c>
      <c r="R66" s="99">
        <v>0</v>
      </c>
      <c r="S66" s="99">
        <v>0</v>
      </c>
      <c r="T66" s="99">
        <v>0</v>
      </c>
      <c r="U66" s="99">
        <v>0</v>
      </c>
      <c r="V66" s="99">
        <v>0</v>
      </c>
      <c r="W66" s="99">
        <v>0</v>
      </c>
      <c r="X66" s="99">
        <v>0</v>
      </c>
      <c r="Y66" s="99">
        <v>0</v>
      </c>
      <c r="Z66" s="99">
        <v>0</v>
      </c>
      <c r="AA66" s="99">
        <v>0</v>
      </c>
      <c r="AB66" s="99">
        <v>0</v>
      </c>
      <c r="AC66" s="100">
        <v>0.25423728813559321</v>
      </c>
      <c r="AD66" s="99">
        <v>0</v>
      </c>
      <c r="AE66" s="99">
        <v>0</v>
      </c>
      <c r="AF66" s="99">
        <v>0</v>
      </c>
      <c r="AG66" s="99">
        <v>0</v>
      </c>
      <c r="AH66" s="99">
        <v>0</v>
      </c>
      <c r="AI66" s="99">
        <v>0</v>
      </c>
      <c r="AJ66" s="99">
        <v>0</v>
      </c>
      <c r="AK66" s="99">
        <v>0</v>
      </c>
      <c r="AL66" s="99">
        <v>0</v>
      </c>
      <c r="AM66" s="100">
        <v>0.25423728813559321</v>
      </c>
      <c r="AN66" s="99">
        <v>0</v>
      </c>
      <c r="AO66" s="101" t="s">
        <v>364</v>
      </c>
    </row>
    <row r="67" spans="1:41" s="102" customFormat="1" ht="51" x14ac:dyDescent="0.25">
      <c r="A67" s="95" t="s">
        <v>38</v>
      </c>
      <c r="B67" s="96" t="s">
        <v>379</v>
      </c>
      <c r="C67" s="89" t="s">
        <v>380</v>
      </c>
      <c r="D67" s="97" t="s">
        <v>41</v>
      </c>
      <c r="E67" s="97">
        <v>2017</v>
      </c>
      <c r="F67" s="97">
        <v>2017</v>
      </c>
      <c r="G67" s="97">
        <v>2016</v>
      </c>
      <c r="H67" s="98">
        <v>0</v>
      </c>
      <c r="I67" s="99">
        <v>0</v>
      </c>
      <c r="J67" s="99">
        <v>0</v>
      </c>
      <c r="K67" s="100">
        <v>0.25423728813559321</v>
      </c>
      <c r="L67" s="99">
        <v>0</v>
      </c>
      <c r="M67" s="99">
        <v>0</v>
      </c>
      <c r="N67" s="99">
        <v>0</v>
      </c>
      <c r="O67" s="99">
        <v>0</v>
      </c>
      <c r="P67" s="99">
        <v>0</v>
      </c>
      <c r="Q67" s="99">
        <v>0</v>
      </c>
      <c r="R67" s="99">
        <v>0</v>
      </c>
      <c r="S67" s="99">
        <v>0</v>
      </c>
      <c r="T67" s="99">
        <v>0</v>
      </c>
      <c r="U67" s="99">
        <v>0</v>
      </c>
      <c r="V67" s="99">
        <v>0</v>
      </c>
      <c r="W67" s="99">
        <v>0</v>
      </c>
      <c r="X67" s="99">
        <v>0</v>
      </c>
      <c r="Y67" s="99">
        <v>0</v>
      </c>
      <c r="Z67" s="99">
        <v>0</v>
      </c>
      <c r="AA67" s="99">
        <v>0</v>
      </c>
      <c r="AB67" s="99">
        <v>0</v>
      </c>
      <c r="AC67" s="100">
        <v>0.25423728813559321</v>
      </c>
      <c r="AD67" s="99">
        <v>0</v>
      </c>
      <c r="AE67" s="99">
        <v>0</v>
      </c>
      <c r="AF67" s="99">
        <v>0</v>
      </c>
      <c r="AG67" s="99">
        <v>0</v>
      </c>
      <c r="AH67" s="99">
        <v>0</v>
      </c>
      <c r="AI67" s="99">
        <v>0</v>
      </c>
      <c r="AJ67" s="99">
        <v>0</v>
      </c>
      <c r="AK67" s="99">
        <v>0</v>
      </c>
      <c r="AL67" s="99">
        <v>0</v>
      </c>
      <c r="AM67" s="100">
        <v>0.25423728813559321</v>
      </c>
      <c r="AN67" s="99">
        <v>0</v>
      </c>
      <c r="AO67" s="101" t="s">
        <v>364</v>
      </c>
    </row>
    <row r="68" spans="1:41" s="102" customFormat="1" ht="51" x14ac:dyDescent="0.25">
      <c r="A68" s="95" t="s">
        <v>38</v>
      </c>
      <c r="B68" s="96" t="s">
        <v>381</v>
      </c>
      <c r="C68" s="89" t="s">
        <v>382</v>
      </c>
      <c r="D68" s="97" t="s">
        <v>41</v>
      </c>
      <c r="E68" s="97">
        <v>2017</v>
      </c>
      <c r="F68" s="97">
        <v>2017</v>
      </c>
      <c r="G68" s="97">
        <v>2016</v>
      </c>
      <c r="H68" s="98">
        <v>0</v>
      </c>
      <c r="I68" s="99">
        <v>0</v>
      </c>
      <c r="J68" s="99">
        <v>0</v>
      </c>
      <c r="K68" s="100">
        <v>0.48474576271186437</v>
      </c>
      <c r="L68" s="99">
        <v>0</v>
      </c>
      <c r="M68" s="99">
        <v>0</v>
      </c>
      <c r="N68" s="99">
        <v>0</v>
      </c>
      <c r="O68" s="99">
        <v>0</v>
      </c>
      <c r="P68" s="99">
        <v>0</v>
      </c>
      <c r="Q68" s="99">
        <v>0</v>
      </c>
      <c r="R68" s="99">
        <v>0</v>
      </c>
      <c r="S68" s="99">
        <v>0</v>
      </c>
      <c r="T68" s="99">
        <v>0</v>
      </c>
      <c r="U68" s="99">
        <v>0</v>
      </c>
      <c r="V68" s="99">
        <v>0</v>
      </c>
      <c r="W68" s="99">
        <v>0</v>
      </c>
      <c r="X68" s="99">
        <v>0</v>
      </c>
      <c r="Y68" s="99">
        <v>0</v>
      </c>
      <c r="Z68" s="99">
        <v>0</v>
      </c>
      <c r="AA68" s="99">
        <v>0</v>
      </c>
      <c r="AB68" s="99">
        <v>0</v>
      </c>
      <c r="AC68" s="100">
        <v>0.48474576271186437</v>
      </c>
      <c r="AD68" s="99">
        <v>0</v>
      </c>
      <c r="AE68" s="99">
        <v>0</v>
      </c>
      <c r="AF68" s="99">
        <v>0</v>
      </c>
      <c r="AG68" s="99">
        <v>0</v>
      </c>
      <c r="AH68" s="99">
        <v>0</v>
      </c>
      <c r="AI68" s="99">
        <v>0</v>
      </c>
      <c r="AJ68" s="99">
        <v>0</v>
      </c>
      <c r="AK68" s="99">
        <v>0</v>
      </c>
      <c r="AL68" s="99">
        <v>0</v>
      </c>
      <c r="AM68" s="100">
        <v>0.48474576271186437</v>
      </c>
      <c r="AN68" s="99">
        <v>0</v>
      </c>
      <c r="AO68" s="101" t="s">
        <v>364</v>
      </c>
    </row>
    <row r="69" spans="1:41" s="102" customFormat="1" ht="51" x14ac:dyDescent="0.25">
      <c r="A69" s="95" t="s">
        <v>38</v>
      </c>
      <c r="B69" s="96" t="s">
        <v>383</v>
      </c>
      <c r="C69" s="89" t="s">
        <v>384</v>
      </c>
      <c r="D69" s="97" t="s">
        <v>41</v>
      </c>
      <c r="E69" s="97">
        <v>2017</v>
      </c>
      <c r="F69" s="97">
        <v>2017</v>
      </c>
      <c r="G69" s="97">
        <v>2016</v>
      </c>
      <c r="H69" s="98">
        <v>0</v>
      </c>
      <c r="I69" s="99">
        <v>0</v>
      </c>
      <c r="J69" s="99">
        <v>0</v>
      </c>
      <c r="K69" s="100">
        <v>0.15084745762711865</v>
      </c>
      <c r="L69" s="99">
        <v>0</v>
      </c>
      <c r="M69" s="99">
        <v>0</v>
      </c>
      <c r="N69" s="99">
        <v>0</v>
      </c>
      <c r="O69" s="99">
        <v>0</v>
      </c>
      <c r="P69" s="99">
        <v>0</v>
      </c>
      <c r="Q69" s="99">
        <v>0</v>
      </c>
      <c r="R69" s="99">
        <v>0</v>
      </c>
      <c r="S69" s="99">
        <v>0</v>
      </c>
      <c r="T69" s="99">
        <v>0</v>
      </c>
      <c r="U69" s="99">
        <v>0</v>
      </c>
      <c r="V69" s="99">
        <v>0</v>
      </c>
      <c r="W69" s="99">
        <v>0</v>
      </c>
      <c r="X69" s="99">
        <v>0</v>
      </c>
      <c r="Y69" s="99">
        <v>0</v>
      </c>
      <c r="Z69" s="99">
        <v>0</v>
      </c>
      <c r="AA69" s="99">
        <v>0</v>
      </c>
      <c r="AB69" s="99">
        <v>0</v>
      </c>
      <c r="AC69" s="100">
        <v>0.15084745762711865</v>
      </c>
      <c r="AD69" s="99">
        <v>0</v>
      </c>
      <c r="AE69" s="99">
        <v>0</v>
      </c>
      <c r="AF69" s="99">
        <v>0</v>
      </c>
      <c r="AG69" s="99">
        <v>0</v>
      </c>
      <c r="AH69" s="99">
        <v>0</v>
      </c>
      <c r="AI69" s="99">
        <v>0</v>
      </c>
      <c r="AJ69" s="99">
        <v>0</v>
      </c>
      <c r="AK69" s="99">
        <v>0</v>
      </c>
      <c r="AL69" s="99">
        <v>0</v>
      </c>
      <c r="AM69" s="100">
        <v>0.15084745762711865</v>
      </c>
      <c r="AN69" s="99">
        <v>0</v>
      </c>
      <c r="AO69" s="101" t="s">
        <v>364</v>
      </c>
    </row>
    <row r="70" spans="1:41" s="102" customFormat="1" ht="51" x14ac:dyDescent="0.25">
      <c r="A70" s="95" t="s">
        <v>38</v>
      </c>
      <c r="B70" s="96" t="s">
        <v>385</v>
      </c>
      <c r="C70" s="89" t="s">
        <v>386</v>
      </c>
      <c r="D70" s="97" t="s">
        <v>41</v>
      </c>
      <c r="E70" s="97">
        <v>2017</v>
      </c>
      <c r="F70" s="97">
        <v>2017</v>
      </c>
      <c r="G70" s="97">
        <v>2016</v>
      </c>
      <c r="H70" s="98">
        <v>0</v>
      </c>
      <c r="I70" s="99">
        <v>0</v>
      </c>
      <c r="J70" s="99">
        <v>0</v>
      </c>
      <c r="K70" s="100">
        <v>0.12457627118644067</v>
      </c>
      <c r="L70" s="99">
        <v>0</v>
      </c>
      <c r="M70" s="99">
        <v>0</v>
      </c>
      <c r="N70" s="99">
        <v>0</v>
      </c>
      <c r="O70" s="99">
        <v>0</v>
      </c>
      <c r="P70" s="99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  <c r="AA70" s="99">
        <v>0</v>
      </c>
      <c r="AB70" s="99">
        <v>0</v>
      </c>
      <c r="AC70" s="100">
        <v>0.12457627118644067</v>
      </c>
      <c r="AD70" s="99">
        <v>0</v>
      </c>
      <c r="AE70" s="99">
        <v>0</v>
      </c>
      <c r="AF70" s="99">
        <v>0</v>
      </c>
      <c r="AG70" s="99">
        <v>0</v>
      </c>
      <c r="AH70" s="99">
        <v>0</v>
      </c>
      <c r="AI70" s="99">
        <v>0</v>
      </c>
      <c r="AJ70" s="99">
        <v>0</v>
      </c>
      <c r="AK70" s="99">
        <v>0</v>
      </c>
      <c r="AL70" s="99">
        <v>0</v>
      </c>
      <c r="AM70" s="100">
        <v>0.12457627118644067</v>
      </c>
      <c r="AN70" s="99">
        <v>0</v>
      </c>
      <c r="AO70" s="101" t="s">
        <v>364</v>
      </c>
    </row>
    <row r="71" spans="1:41" s="102" customFormat="1" ht="51" x14ac:dyDescent="0.25">
      <c r="A71" s="95" t="s">
        <v>38</v>
      </c>
      <c r="B71" s="96" t="s">
        <v>387</v>
      </c>
      <c r="C71" s="89" t="s">
        <v>388</v>
      </c>
      <c r="D71" s="97" t="s">
        <v>41</v>
      </c>
      <c r="E71" s="97">
        <v>2017</v>
      </c>
      <c r="F71" s="97">
        <v>2017</v>
      </c>
      <c r="G71" s="97">
        <v>2016</v>
      </c>
      <c r="H71" s="98">
        <v>0</v>
      </c>
      <c r="I71" s="99">
        <v>0</v>
      </c>
      <c r="J71" s="99">
        <v>0</v>
      </c>
      <c r="K71" s="100">
        <v>0.25423728813559321</v>
      </c>
      <c r="L71" s="99">
        <v>0</v>
      </c>
      <c r="M71" s="99">
        <v>0</v>
      </c>
      <c r="N71" s="99">
        <v>0</v>
      </c>
      <c r="O71" s="99">
        <v>0</v>
      </c>
      <c r="P71" s="99">
        <v>0</v>
      </c>
      <c r="Q71" s="99">
        <v>0</v>
      </c>
      <c r="R71" s="99">
        <v>0</v>
      </c>
      <c r="S71" s="99">
        <v>0</v>
      </c>
      <c r="T71" s="99">
        <v>0</v>
      </c>
      <c r="U71" s="99">
        <v>0</v>
      </c>
      <c r="V71" s="99">
        <v>0</v>
      </c>
      <c r="W71" s="99">
        <v>0</v>
      </c>
      <c r="X71" s="99">
        <v>0</v>
      </c>
      <c r="Y71" s="99">
        <v>0</v>
      </c>
      <c r="Z71" s="99">
        <v>0</v>
      </c>
      <c r="AA71" s="99">
        <v>0</v>
      </c>
      <c r="AB71" s="99">
        <v>0</v>
      </c>
      <c r="AC71" s="100">
        <v>0.25423728813559321</v>
      </c>
      <c r="AD71" s="99">
        <v>0</v>
      </c>
      <c r="AE71" s="99">
        <v>0</v>
      </c>
      <c r="AF71" s="99">
        <v>0</v>
      </c>
      <c r="AG71" s="99">
        <v>0</v>
      </c>
      <c r="AH71" s="99">
        <v>0</v>
      </c>
      <c r="AI71" s="99">
        <v>0</v>
      </c>
      <c r="AJ71" s="99">
        <v>0</v>
      </c>
      <c r="AK71" s="99">
        <v>0</v>
      </c>
      <c r="AL71" s="99">
        <v>0</v>
      </c>
      <c r="AM71" s="100">
        <v>0.25423728813559321</v>
      </c>
      <c r="AN71" s="99">
        <v>0</v>
      </c>
      <c r="AO71" s="101" t="s">
        <v>364</v>
      </c>
    </row>
    <row r="72" spans="1:41" s="102" customFormat="1" ht="51" x14ac:dyDescent="0.25">
      <c r="A72" s="95" t="s">
        <v>38</v>
      </c>
      <c r="B72" s="96" t="s">
        <v>389</v>
      </c>
      <c r="C72" s="89" t="s">
        <v>390</v>
      </c>
      <c r="D72" s="97" t="s">
        <v>41</v>
      </c>
      <c r="E72" s="97">
        <v>2018</v>
      </c>
      <c r="F72" s="97">
        <v>2018</v>
      </c>
      <c r="G72" s="97">
        <v>2017</v>
      </c>
      <c r="H72" s="98">
        <v>0</v>
      </c>
      <c r="I72" s="99">
        <v>0</v>
      </c>
      <c r="J72" s="99">
        <v>0</v>
      </c>
      <c r="K72" s="100">
        <v>0.3822033898305085</v>
      </c>
      <c r="L72" s="99">
        <v>0</v>
      </c>
      <c r="M72" s="99">
        <v>0</v>
      </c>
      <c r="N72" s="99">
        <v>0</v>
      </c>
      <c r="O72" s="99">
        <v>0</v>
      </c>
      <c r="P72" s="99">
        <v>0</v>
      </c>
      <c r="Q72" s="99">
        <v>0</v>
      </c>
      <c r="R72" s="99">
        <v>0</v>
      </c>
      <c r="S72" s="99">
        <v>0</v>
      </c>
      <c r="T72" s="99">
        <v>0</v>
      </c>
      <c r="U72" s="99">
        <v>0</v>
      </c>
      <c r="V72" s="99">
        <v>0</v>
      </c>
      <c r="W72" s="99">
        <v>0</v>
      </c>
      <c r="X72" s="99">
        <v>0</v>
      </c>
      <c r="Y72" s="99">
        <v>0</v>
      </c>
      <c r="Z72" s="99">
        <v>0</v>
      </c>
      <c r="AA72" s="99">
        <v>0</v>
      </c>
      <c r="AB72" s="99">
        <v>0</v>
      </c>
      <c r="AC72" s="99">
        <v>0</v>
      </c>
      <c r="AD72" s="99">
        <v>0</v>
      </c>
      <c r="AE72" s="100">
        <v>0.3822033898305085</v>
      </c>
      <c r="AF72" s="99">
        <v>0</v>
      </c>
      <c r="AG72" s="99">
        <v>0</v>
      </c>
      <c r="AH72" s="99">
        <v>0</v>
      </c>
      <c r="AI72" s="99">
        <v>0</v>
      </c>
      <c r="AJ72" s="99">
        <v>0</v>
      </c>
      <c r="AK72" s="99">
        <v>0</v>
      </c>
      <c r="AL72" s="99">
        <v>0</v>
      </c>
      <c r="AM72" s="100">
        <v>0.3822033898305085</v>
      </c>
      <c r="AN72" s="99">
        <v>0</v>
      </c>
      <c r="AO72" s="101" t="s">
        <v>364</v>
      </c>
    </row>
    <row r="73" spans="1:41" s="102" customFormat="1" ht="51" x14ac:dyDescent="0.25">
      <c r="A73" s="95" t="s">
        <v>38</v>
      </c>
      <c r="B73" s="96" t="s">
        <v>391</v>
      </c>
      <c r="C73" s="89" t="s">
        <v>392</v>
      </c>
      <c r="D73" s="97" t="s">
        <v>41</v>
      </c>
      <c r="E73" s="97">
        <v>2018</v>
      </c>
      <c r="F73" s="97">
        <v>2018</v>
      </c>
      <c r="G73" s="97">
        <v>2017</v>
      </c>
      <c r="H73" s="98">
        <v>0</v>
      </c>
      <c r="I73" s="99">
        <v>0</v>
      </c>
      <c r="J73" s="99">
        <v>0</v>
      </c>
      <c r="K73" s="100">
        <v>0.3822033898305085</v>
      </c>
      <c r="L73" s="99">
        <v>0</v>
      </c>
      <c r="M73" s="99">
        <v>0</v>
      </c>
      <c r="N73" s="99">
        <v>0</v>
      </c>
      <c r="O73" s="99">
        <v>0</v>
      </c>
      <c r="P73" s="99">
        <v>0</v>
      </c>
      <c r="Q73" s="99">
        <v>0</v>
      </c>
      <c r="R73" s="99">
        <v>0</v>
      </c>
      <c r="S73" s="99">
        <v>0</v>
      </c>
      <c r="T73" s="99">
        <v>0</v>
      </c>
      <c r="U73" s="99">
        <v>0</v>
      </c>
      <c r="V73" s="99">
        <v>0</v>
      </c>
      <c r="W73" s="99">
        <v>0</v>
      </c>
      <c r="X73" s="99">
        <v>0</v>
      </c>
      <c r="Y73" s="99">
        <v>0</v>
      </c>
      <c r="Z73" s="99">
        <v>0</v>
      </c>
      <c r="AA73" s="99">
        <v>0</v>
      </c>
      <c r="AB73" s="99">
        <v>0</v>
      </c>
      <c r="AC73" s="99">
        <v>0</v>
      </c>
      <c r="AD73" s="99">
        <v>0</v>
      </c>
      <c r="AE73" s="100">
        <v>0.3822033898305085</v>
      </c>
      <c r="AF73" s="99">
        <v>0</v>
      </c>
      <c r="AG73" s="99">
        <v>0</v>
      </c>
      <c r="AH73" s="99">
        <v>0</v>
      </c>
      <c r="AI73" s="99">
        <v>0</v>
      </c>
      <c r="AJ73" s="99">
        <v>0</v>
      </c>
      <c r="AK73" s="99">
        <v>0</v>
      </c>
      <c r="AL73" s="99">
        <v>0</v>
      </c>
      <c r="AM73" s="100">
        <v>0.3822033898305085</v>
      </c>
      <c r="AN73" s="99">
        <v>0</v>
      </c>
      <c r="AO73" s="101" t="s">
        <v>364</v>
      </c>
    </row>
    <row r="74" spans="1:41" s="102" customFormat="1" ht="51" x14ac:dyDescent="0.25">
      <c r="A74" s="95" t="s">
        <v>38</v>
      </c>
      <c r="B74" s="96" t="s">
        <v>393</v>
      </c>
      <c r="C74" s="89" t="s">
        <v>394</v>
      </c>
      <c r="D74" s="97" t="s">
        <v>41</v>
      </c>
      <c r="E74" s="97">
        <v>2018</v>
      </c>
      <c r="F74" s="97">
        <v>2018</v>
      </c>
      <c r="G74" s="97">
        <v>2017</v>
      </c>
      <c r="H74" s="98">
        <v>0</v>
      </c>
      <c r="I74" s="99">
        <v>0</v>
      </c>
      <c r="J74" s="99">
        <v>0</v>
      </c>
      <c r="K74" s="100">
        <v>0.3822033898305085</v>
      </c>
      <c r="L74" s="99">
        <v>0</v>
      </c>
      <c r="M74" s="99">
        <v>0</v>
      </c>
      <c r="N74" s="99">
        <v>0</v>
      </c>
      <c r="O74" s="99">
        <v>0</v>
      </c>
      <c r="P74" s="99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99">
        <v>0</v>
      </c>
      <c r="W74" s="99">
        <v>0</v>
      </c>
      <c r="X74" s="99">
        <v>0</v>
      </c>
      <c r="Y74" s="99">
        <v>0</v>
      </c>
      <c r="Z74" s="99">
        <v>0</v>
      </c>
      <c r="AA74" s="99">
        <v>0</v>
      </c>
      <c r="AB74" s="99">
        <v>0</v>
      </c>
      <c r="AC74" s="99">
        <v>0</v>
      </c>
      <c r="AD74" s="99">
        <v>0</v>
      </c>
      <c r="AE74" s="100">
        <v>0.3822033898305085</v>
      </c>
      <c r="AF74" s="99">
        <v>0</v>
      </c>
      <c r="AG74" s="99">
        <v>0</v>
      </c>
      <c r="AH74" s="99">
        <v>0</v>
      </c>
      <c r="AI74" s="99">
        <v>0</v>
      </c>
      <c r="AJ74" s="99">
        <v>0</v>
      </c>
      <c r="AK74" s="99">
        <v>0</v>
      </c>
      <c r="AL74" s="99">
        <v>0</v>
      </c>
      <c r="AM74" s="100">
        <v>0.3822033898305085</v>
      </c>
      <c r="AN74" s="99">
        <v>0</v>
      </c>
      <c r="AO74" s="101" t="s">
        <v>364</v>
      </c>
    </row>
    <row r="75" spans="1:41" s="102" customFormat="1" ht="51" x14ac:dyDescent="0.25">
      <c r="A75" s="95" t="s">
        <v>38</v>
      </c>
      <c r="B75" s="96" t="s">
        <v>395</v>
      </c>
      <c r="C75" s="89" t="s">
        <v>396</v>
      </c>
      <c r="D75" s="97" t="s">
        <v>41</v>
      </c>
      <c r="E75" s="97">
        <v>2018</v>
      </c>
      <c r="F75" s="97">
        <v>2018</v>
      </c>
      <c r="G75" s="97">
        <v>2017</v>
      </c>
      <c r="H75" s="98">
        <v>0</v>
      </c>
      <c r="I75" s="99">
        <v>0</v>
      </c>
      <c r="J75" s="99">
        <v>0</v>
      </c>
      <c r="K75" s="100">
        <v>0.3822033898305085</v>
      </c>
      <c r="L75" s="99">
        <v>0</v>
      </c>
      <c r="M75" s="99">
        <v>0</v>
      </c>
      <c r="N75" s="99">
        <v>0</v>
      </c>
      <c r="O75" s="99">
        <v>0</v>
      </c>
      <c r="P75" s="99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  <c r="AA75" s="99">
        <v>0</v>
      </c>
      <c r="AB75" s="99">
        <v>0</v>
      </c>
      <c r="AC75" s="99">
        <v>0</v>
      </c>
      <c r="AD75" s="99">
        <v>0</v>
      </c>
      <c r="AE75" s="100">
        <v>0.3822033898305085</v>
      </c>
      <c r="AF75" s="99">
        <v>0</v>
      </c>
      <c r="AG75" s="99">
        <v>0</v>
      </c>
      <c r="AH75" s="99">
        <v>0</v>
      </c>
      <c r="AI75" s="99">
        <v>0</v>
      </c>
      <c r="AJ75" s="99">
        <v>0</v>
      </c>
      <c r="AK75" s="99">
        <v>0</v>
      </c>
      <c r="AL75" s="99">
        <v>0</v>
      </c>
      <c r="AM75" s="100">
        <v>0.3822033898305085</v>
      </c>
      <c r="AN75" s="99">
        <v>0</v>
      </c>
      <c r="AO75" s="101" t="s">
        <v>364</v>
      </c>
    </row>
    <row r="76" spans="1:41" s="102" customFormat="1" ht="51" x14ac:dyDescent="0.25">
      <c r="A76" s="95" t="s">
        <v>38</v>
      </c>
      <c r="B76" s="96" t="s">
        <v>397</v>
      </c>
      <c r="C76" s="89" t="s">
        <v>398</v>
      </c>
      <c r="D76" s="97" t="s">
        <v>41</v>
      </c>
      <c r="E76" s="97">
        <v>2018</v>
      </c>
      <c r="F76" s="97">
        <v>2018</v>
      </c>
      <c r="G76" s="97">
        <v>2017</v>
      </c>
      <c r="H76" s="98">
        <v>0</v>
      </c>
      <c r="I76" s="99">
        <v>0</v>
      </c>
      <c r="J76" s="99">
        <v>0</v>
      </c>
      <c r="K76" s="100">
        <v>0.3822033898305085</v>
      </c>
      <c r="L76" s="99">
        <v>0</v>
      </c>
      <c r="M76" s="99">
        <v>0</v>
      </c>
      <c r="N76" s="99">
        <v>0</v>
      </c>
      <c r="O76" s="99">
        <v>0</v>
      </c>
      <c r="P76" s="99">
        <v>0</v>
      </c>
      <c r="Q76" s="99">
        <v>0</v>
      </c>
      <c r="R76" s="99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  <c r="AA76" s="99">
        <v>0</v>
      </c>
      <c r="AB76" s="99">
        <v>0</v>
      </c>
      <c r="AC76" s="99">
        <v>0</v>
      </c>
      <c r="AD76" s="99">
        <v>0</v>
      </c>
      <c r="AE76" s="100">
        <v>0.3822033898305085</v>
      </c>
      <c r="AF76" s="99">
        <v>0</v>
      </c>
      <c r="AG76" s="99">
        <v>0</v>
      </c>
      <c r="AH76" s="99">
        <v>0</v>
      </c>
      <c r="AI76" s="99">
        <v>0</v>
      </c>
      <c r="AJ76" s="99">
        <v>0</v>
      </c>
      <c r="AK76" s="99">
        <v>0</v>
      </c>
      <c r="AL76" s="99">
        <v>0</v>
      </c>
      <c r="AM76" s="100">
        <v>0.3822033898305085</v>
      </c>
      <c r="AN76" s="99">
        <v>0</v>
      </c>
      <c r="AO76" s="101" t="s">
        <v>364</v>
      </c>
    </row>
    <row r="77" spans="1:41" s="102" customFormat="1" ht="51" x14ac:dyDescent="0.25">
      <c r="A77" s="95" t="s">
        <v>38</v>
      </c>
      <c r="B77" s="96" t="s">
        <v>399</v>
      </c>
      <c r="C77" s="89" t="s">
        <v>400</v>
      </c>
      <c r="D77" s="97" t="s">
        <v>41</v>
      </c>
      <c r="E77" s="97">
        <v>2018</v>
      </c>
      <c r="F77" s="97">
        <v>2018</v>
      </c>
      <c r="G77" s="97">
        <v>2017</v>
      </c>
      <c r="H77" s="98">
        <v>0</v>
      </c>
      <c r="I77" s="99">
        <v>0</v>
      </c>
      <c r="J77" s="99">
        <v>0</v>
      </c>
      <c r="K77" s="100">
        <v>0.3822033898305085</v>
      </c>
      <c r="L77" s="99">
        <v>0</v>
      </c>
      <c r="M77" s="99">
        <v>0</v>
      </c>
      <c r="N77" s="99">
        <v>0</v>
      </c>
      <c r="O77" s="99">
        <v>0</v>
      </c>
      <c r="P77" s="99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  <c r="AA77" s="99">
        <v>0</v>
      </c>
      <c r="AB77" s="99">
        <v>0</v>
      </c>
      <c r="AC77" s="99">
        <v>0</v>
      </c>
      <c r="AD77" s="99">
        <v>0</v>
      </c>
      <c r="AE77" s="100">
        <v>0.3822033898305085</v>
      </c>
      <c r="AF77" s="99">
        <v>0</v>
      </c>
      <c r="AG77" s="99">
        <v>0</v>
      </c>
      <c r="AH77" s="99">
        <v>0</v>
      </c>
      <c r="AI77" s="99">
        <v>0</v>
      </c>
      <c r="AJ77" s="99">
        <v>0</v>
      </c>
      <c r="AK77" s="99">
        <v>0</v>
      </c>
      <c r="AL77" s="99">
        <v>0</v>
      </c>
      <c r="AM77" s="100">
        <v>0.3822033898305085</v>
      </c>
      <c r="AN77" s="99">
        <v>0</v>
      </c>
      <c r="AO77" s="101" t="s">
        <v>364</v>
      </c>
    </row>
    <row r="78" spans="1:41" s="102" customFormat="1" ht="51" x14ac:dyDescent="0.25">
      <c r="A78" s="95" t="s">
        <v>38</v>
      </c>
      <c r="B78" s="96" t="s">
        <v>401</v>
      </c>
      <c r="C78" s="89" t="s">
        <v>402</v>
      </c>
      <c r="D78" s="97" t="s">
        <v>41</v>
      </c>
      <c r="E78" s="97">
        <v>2018</v>
      </c>
      <c r="F78" s="97">
        <v>2018</v>
      </c>
      <c r="G78" s="97">
        <v>2017</v>
      </c>
      <c r="H78" s="98">
        <v>0</v>
      </c>
      <c r="I78" s="99">
        <v>0</v>
      </c>
      <c r="J78" s="99">
        <v>0</v>
      </c>
      <c r="K78" s="100">
        <v>0.3822033898305085</v>
      </c>
      <c r="L78" s="99">
        <v>0</v>
      </c>
      <c r="M78" s="99">
        <v>0</v>
      </c>
      <c r="N78" s="99">
        <v>0</v>
      </c>
      <c r="O78" s="99">
        <v>0</v>
      </c>
      <c r="P78" s="99">
        <v>0</v>
      </c>
      <c r="Q78" s="99">
        <v>0</v>
      </c>
      <c r="R78" s="99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  <c r="AA78" s="99">
        <v>0</v>
      </c>
      <c r="AB78" s="99">
        <v>0</v>
      </c>
      <c r="AC78" s="99">
        <v>0</v>
      </c>
      <c r="AD78" s="99">
        <v>0</v>
      </c>
      <c r="AE78" s="100">
        <v>0.3822033898305085</v>
      </c>
      <c r="AF78" s="99">
        <v>0</v>
      </c>
      <c r="AG78" s="99">
        <v>0</v>
      </c>
      <c r="AH78" s="99">
        <v>0</v>
      </c>
      <c r="AI78" s="99">
        <v>0</v>
      </c>
      <c r="AJ78" s="99">
        <v>0</v>
      </c>
      <c r="AK78" s="99">
        <v>0</v>
      </c>
      <c r="AL78" s="99">
        <v>0</v>
      </c>
      <c r="AM78" s="100">
        <v>0.3822033898305085</v>
      </c>
      <c r="AN78" s="99">
        <v>0</v>
      </c>
      <c r="AO78" s="101" t="s">
        <v>364</v>
      </c>
    </row>
    <row r="79" spans="1:41" s="102" customFormat="1" ht="51" x14ac:dyDescent="0.25">
      <c r="A79" s="95" t="s">
        <v>38</v>
      </c>
      <c r="B79" s="96" t="s">
        <v>403</v>
      </c>
      <c r="C79" s="89" t="s">
        <v>404</v>
      </c>
      <c r="D79" s="97" t="s">
        <v>41</v>
      </c>
      <c r="E79" s="97">
        <v>2018</v>
      </c>
      <c r="F79" s="97">
        <v>2018</v>
      </c>
      <c r="G79" s="97">
        <v>2017</v>
      </c>
      <c r="H79" s="98">
        <v>0</v>
      </c>
      <c r="I79" s="99">
        <v>0</v>
      </c>
      <c r="J79" s="99">
        <v>0</v>
      </c>
      <c r="K79" s="100">
        <v>0.3822033898305085</v>
      </c>
      <c r="L79" s="99">
        <v>0</v>
      </c>
      <c r="M79" s="99">
        <v>0</v>
      </c>
      <c r="N79" s="99">
        <v>0</v>
      </c>
      <c r="O79" s="99">
        <v>0</v>
      </c>
      <c r="P79" s="99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  <c r="AA79" s="99">
        <v>0</v>
      </c>
      <c r="AB79" s="99">
        <v>0</v>
      </c>
      <c r="AC79" s="99">
        <v>0</v>
      </c>
      <c r="AD79" s="99">
        <v>0</v>
      </c>
      <c r="AE79" s="100">
        <v>0.3822033898305085</v>
      </c>
      <c r="AF79" s="99">
        <v>0</v>
      </c>
      <c r="AG79" s="99">
        <v>0</v>
      </c>
      <c r="AH79" s="99">
        <v>0</v>
      </c>
      <c r="AI79" s="99">
        <v>0</v>
      </c>
      <c r="AJ79" s="99">
        <v>0</v>
      </c>
      <c r="AK79" s="99">
        <v>0</v>
      </c>
      <c r="AL79" s="99">
        <v>0</v>
      </c>
      <c r="AM79" s="100">
        <v>0.3822033898305085</v>
      </c>
      <c r="AN79" s="99">
        <v>0</v>
      </c>
      <c r="AO79" s="101" t="s">
        <v>364</v>
      </c>
    </row>
    <row r="80" spans="1:41" s="102" customFormat="1" ht="51" x14ac:dyDescent="0.25">
      <c r="A80" s="95" t="s">
        <v>38</v>
      </c>
      <c r="B80" s="96" t="s">
        <v>405</v>
      </c>
      <c r="C80" s="89" t="s">
        <v>406</v>
      </c>
      <c r="D80" s="97" t="s">
        <v>41</v>
      </c>
      <c r="E80" s="97">
        <v>2018</v>
      </c>
      <c r="F80" s="97">
        <v>2018</v>
      </c>
      <c r="G80" s="97">
        <v>2017</v>
      </c>
      <c r="H80" s="98">
        <v>0</v>
      </c>
      <c r="I80" s="99">
        <v>0</v>
      </c>
      <c r="J80" s="99">
        <v>0</v>
      </c>
      <c r="K80" s="100">
        <v>0.3822033898305085</v>
      </c>
      <c r="L80" s="99">
        <v>0</v>
      </c>
      <c r="M80" s="99">
        <v>0</v>
      </c>
      <c r="N80" s="99">
        <v>0</v>
      </c>
      <c r="O80" s="99">
        <v>0</v>
      </c>
      <c r="P80" s="99">
        <v>0</v>
      </c>
      <c r="Q80" s="99">
        <v>0</v>
      </c>
      <c r="R80" s="99">
        <v>0</v>
      </c>
      <c r="S80" s="99">
        <v>0</v>
      </c>
      <c r="T80" s="99">
        <v>0</v>
      </c>
      <c r="U80" s="99">
        <v>0</v>
      </c>
      <c r="V80" s="99">
        <v>0</v>
      </c>
      <c r="W80" s="99">
        <v>0</v>
      </c>
      <c r="X80" s="99">
        <v>0</v>
      </c>
      <c r="Y80" s="99">
        <v>0</v>
      </c>
      <c r="Z80" s="99">
        <v>0</v>
      </c>
      <c r="AA80" s="99">
        <v>0</v>
      </c>
      <c r="AB80" s="99">
        <v>0</v>
      </c>
      <c r="AC80" s="99">
        <v>0</v>
      </c>
      <c r="AD80" s="99">
        <v>0</v>
      </c>
      <c r="AE80" s="100">
        <v>0.3822033898305085</v>
      </c>
      <c r="AF80" s="99">
        <v>0</v>
      </c>
      <c r="AG80" s="99">
        <v>0</v>
      </c>
      <c r="AH80" s="99">
        <v>0</v>
      </c>
      <c r="AI80" s="99">
        <v>0</v>
      </c>
      <c r="AJ80" s="99">
        <v>0</v>
      </c>
      <c r="AK80" s="99">
        <v>0</v>
      </c>
      <c r="AL80" s="99">
        <v>0</v>
      </c>
      <c r="AM80" s="100">
        <v>0.3822033898305085</v>
      </c>
      <c r="AN80" s="99">
        <v>0</v>
      </c>
      <c r="AO80" s="101" t="s">
        <v>364</v>
      </c>
    </row>
    <row r="81" spans="1:41" s="102" customFormat="1" ht="51" x14ac:dyDescent="0.25">
      <c r="A81" s="95" t="s">
        <v>38</v>
      </c>
      <c r="B81" s="96" t="s">
        <v>407</v>
      </c>
      <c r="C81" s="89" t="s">
        <v>408</v>
      </c>
      <c r="D81" s="97" t="s">
        <v>41</v>
      </c>
      <c r="E81" s="97">
        <v>2018</v>
      </c>
      <c r="F81" s="97">
        <v>2018</v>
      </c>
      <c r="G81" s="97">
        <v>2017</v>
      </c>
      <c r="H81" s="98">
        <v>0</v>
      </c>
      <c r="I81" s="99">
        <v>0</v>
      </c>
      <c r="J81" s="99">
        <v>0</v>
      </c>
      <c r="K81" s="100">
        <v>0.3822033898305085</v>
      </c>
      <c r="L81" s="99">
        <v>0</v>
      </c>
      <c r="M81" s="99">
        <v>0</v>
      </c>
      <c r="N81" s="99">
        <v>0</v>
      </c>
      <c r="O81" s="99">
        <v>0</v>
      </c>
      <c r="P81" s="99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  <c r="AA81" s="99">
        <v>0</v>
      </c>
      <c r="AB81" s="99">
        <v>0</v>
      </c>
      <c r="AC81" s="99">
        <v>0</v>
      </c>
      <c r="AD81" s="99">
        <v>0</v>
      </c>
      <c r="AE81" s="100">
        <v>0.3822033898305085</v>
      </c>
      <c r="AF81" s="99">
        <v>0</v>
      </c>
      <c r="AG81" s="99">
        <v>0</v>
      </c>
      <c r="AH81" s="99">
        <v>0</v>
      </c>
      <c r="AI81" s="99">
        <v>0</v>
      </c>
      <c r="AJ81" s="99">
        <v>0</v>
      </c>
      <c r="AK81" s="99">
        <v>0</v>
      </c>
      <c r="AL81" s="99">
        <v>0</v>
      </c>
      <c r="AM81" s="100">
        <v>0.3822033898305085</v>
      </c>
      <c r="AN81" s="99">
        <v>0</v>
      </c>
      <c r="AO81" s="101" t="s">
        <v>364</v>
      </c>
    </row>
    <row r="82" spans="1:41" s="102" customFormat="1" ht="51" x14ac:dyDescent="0.25">
      <c r="A82" s="95" t="s">
        <v>38</v>
      </c>
      <c r="B82" s="96" t="s">
        <v>409</v>
      </c>
      <c r="C82" s="89" t="s">
        <v>410</v>
      </c>
      <c r="D82" s="97" t="s">
        <v>41</v>
      </c>
      <c r="E82" s="97">
        <v>2018</v>
      </c>
      <c r="F82" s="97">
        <v>2018</v>
      </c>
      <c r="G82" s="97">
        <v>2017</v>
      </c>
      <c r="H82" s="98">
        <v>0</v>
      </c>
      <c r="I82" s="99">
        <v>0</v>
      </c>
      <c r="J82" s="99">
        <v>0</v>
      </c>
      <c r="K82" s="100">
        <v>0.58050847457627119</v>
      </c>
      <c r="L82" s="99">
        <v>0</v>
      </c>
      <c r="M82" s="99">
        <v>0</v>
      </c>
      <c r="N82" s="99">
        <v>0</v>
      </c>
      <c r="O82" s="99">
        <v>0</v>
      </c>
      <c r="P82" s="99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0</v>
      </c>
      <c r="X82" s="99">
        <v>0</v>
      </c>
      <c r="Y82" s="99">
        <v>0</v>
      </c>
      <c r="Z82" s="99">
        <v>0</v>
      </c>
      <c r="AA82" s="99">
        <v>0</v>
      </c>
      <c r="AB82" s="99">
        <v>0</v>
      </c>
      <c r="AC82" s="99">
        <v>0</v>
      </c>
      <c r="AD82" s="99">
        <v>0</v>
      </c>
      <c r="AE82" s="100">
        <v>0.58050847457627119</v>
      </c>
      <c r="AF82" s="99">
        <v>0</v>
      </c>
      <c r="AG82" s="99">
        <v>0</v>
      </c>
      <c r="AH82" s="99">
        <v>0</v>
      </c>
      <c r="AI82" s="99">
        <v>0</v>
      </c>
      <c r="AJ82" s="99">
        <v>0</v>
      </c>
      <c r="AK82" s="99">
        <v>0</v>
      </c>
      <c r="AL82" s="99">
        <v>0</v>
      </c>
      <c r="AM82" s="100">
        <v>0.58050847457627119</v>
      </c>
      <c r="AN82" s="99">
        <v>0</v>
      </c>
      <c r="AO82" s="101" t="s">
        <v>364</v>
      </c>
    </row>
    <row r="83" spans="1:41" s="102" customFormat="1" ht="51" x14ac:dyDescent="0.25">
      <c r="A83" s="95" t="s">
        <v>38</v>
      </c>
      <c r="B83" s="96" t="s">
        <v>411</v>
      </c>
      <c r="C83" s="89" t="s">
        <v>412</v>
      </c>
      <c r="D83" s="97" t="s">
        <v>41</v>
      </c>
      <c r="E83" s="97">
        <v>2018</v>
      </c>
      <c r="F83" s="97">
        <v>2018</v>
      </c>
      <c r="G83" s="97">
        <v>2017</v>
      </c>
      <c r="H83" s="98">
        <v>0</v>
      </c>
      <c r="I83" s="99">
        <v>0</v>
      </c>
      <c r="J83" s="99">
        <v>0</v>
      </c>
      <c r="K83" s="100">
        <v>0.58050847457627119</v>
      </c>
      <c r="L83" s="99">
        <v>0</v>
      </c>
      <c r="M83" s="99">
        <v>0</v>
      </c>
      <c r="N83" s="99">
        <v>0</v>
      </c>
      <c r="O83" s="99">
        <v>0</v>
      </c>
      <c r="P83" s="99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  <c r="AA83" s="99">
        <v>0</v>
      </c>
      <c r="AB83" s="99">
        <v>0</v>
      </c>
      <c r="AC83" s="99">
        <v>0</v>
      </c>
      <c r="AD83" s="99">
        <v>0</v>
      </c>
      <c r="AE83" s="100">
        <v>0.58050847457627119</v>
      </c>
      <c r="AF83" s="99">
        <v>0</v>
      </c>
      <c r="AG83" s="99">
        <v>0</v>
      </c>
      <c r="AH83" s="99">
        <v>0</v>
      </c>
      <c r="AI83" s="99">
        <v>0</v>
      </c>
      <c r="AJ83" s="99">
        <v>0</v>
      </c>
      <c r="AK83" s="99">
        <v>0</v>
      </c>
      <c r="AL83" s="99">
        <v>0</v>
      </c>
      <c r="AM83" s="100">
        <v>0.58050847457627119</v>
      </c>
      <c r="AN83" s="99">
        <v>0</v>
      </c>
      <c r="AO83" s="101" t="s">
        <v>364</v>
      </c>
    </row>
    <row r="84" spans="1:41" s="102" customFormat="1" ht="51" x14ac:dyDescent="0.25">
      <c r="A84" s="95" t="s">
        <v>38</v>
      </c>
      <c r="B84" s="96" t="s">
        <v>413</v>
      </c>
      <c r="C84" s="89" t="s">
        <v>414</v>
      </c>
      <c r="D84" s="97" t="s">
        <v>41</v>
      </c>
      <c r="E84" s="97">
        <v>2019</v>
      </c>
      <c r="F84" s="97">
        <v>2019</v>
      </c>
      <c r="G84" s="97">
        <v>2018</v>
      </c>
      <c r="H84" s="98">
        <v>0</v>
      </c>
      <c r="I84" s="99">
        <v>0</v>
      </c>
      <c r="J84" s="99">
        <v>0</v>
      </c>
      <c r="K84" s="100">
        <v>0.36525423728813561</v>
      </c>
      <c r="L84" s="99">
        <v>0</v>
      </c>
      <c r="M84" s="99">
        <v>0</v>
      </c>
      <c r="N84" s="99">
        <v>0</v>
      </c>
      <c r="O84" s="99">
        <v>0</v>
      </c>
      <c r="P84" s="99">
        <v>0</v>
      </c>
      <c r="Q84" s="99">
        <v>0</v>
      </c>
      <c r="R84" s="99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  <c r="AA84" s="99">
        <v>0</v>
      </c>
      <c r="AB84" s="99">
        <v>0</v>
      </c>
      <c r="AC84" s="99">
        <v>0</v>
      </c>
      <c r="AD84" s="99">
        <v>0</v>
      </c>
      <c r="AE84" s="99">
        <v>0</v>
      </c>
      <c r="AF84" s="99">
        <v>0</v>
      </c>
      <c r="AG84" s="100">
        <v>0.36525423728813561</v>
      </c>
      <c r="AH84" s="99">
        <v>0</v>
      </c>
      <c r="AI84" s="99">
        <v>0</v>
      </c>
      <c r="AJ84" s="99">
        <v>0</v>
      </c>
      <c r="AK84" s="99">
        <v>0</v>
      </c>
      <c r="AL84" s="99">
        <v>0</v>
      </c>
      <c r="AM84" s="100">
        <v>0.36525423728813561</v>
      </c>
      <c r="AN84" s="99">
        <v>0</v>
      </c>
      <c r="AO84" s="101" t="s">
        <v>364</v>
      </c>
    </row>
    <row r="85" spans="1:41" s="102" customFormat="1" ht="51" x14ac:dyDescent="0.25">
      <c r="A85" s="95" t="s">
        <v>38</v>
      </c>
      <c r="B85" s="96" t="s">
        <v>415</v>
      </c>
      <c r="C85" s="89" t="s">
        <v>416</v>
      </c>
      <c r="D85" s="97" t="s">
        <v>41</v>
      </c>
      <c r="E85" s="97">
        <v>2019</v>
      </c>
      <c r="F85" s="97">
        <v>2019</v>
      </c>
      <c r="G85" s="97">
        <v>2018</v>
      </c>
      <c r="H85" s="98">
        <v>0</v>
      </c>
      <c r="I85" s="99">
        <v>0</v>
      </c>
      <c r="J85" s="99">
        <v>0</v>
      </c>
      <c r="K85" s="100">
        <v>0.36525423728813561</v>
      </c>
      <c r="L85" s="99">
        <v>0</v>
      </c>
      <c r="M85" s="99">
        <v>0</v>
      </c>
      <c r="N85" s="99">
        <v>0</v>
      </c>
      <c r="O85" s="99">
        <v>0</v>
      </c>
      <c r="P85" s="99">
        <v>0</v>
      </c>
      <c r="Q85" s="99">
        <v>0</v>
      </c>
      <c r="R85" s="99">
        <v>0</v>
      </c>
      <c r="S85" s="99">
        <v>0</v>
      </c>
      <c r="T85" s="99">
        <v>0</v>
      </c>
      <c r="U85" s="99">
        <v>0</v>
      </c>
      <c r="V85" s="99">
        <v>0</v>
      </c>
      <c r="W85" s="99">
        <v>0</v>
      </c>
      <c r="X85" s="99">
        <v>0</v>
      </c>
      <c r="Y85" s="99">
        <v>0</v>
      </c>
      <c r="Z85" s="99">
        <v>0</v>
      </c>
      <c r="AA85" s="99">
        <v>0</v>
      </c>
      <c r="AB85" s="99">
        <v>0</v>
      </c>
      <c r="AC85" s="99">
        <v>0</v>
      </c>
      <c r="AD85" s="99">
        <v>0</v>
      </c>
      <c r="AE85" s="99">
        <v>0</v>
      </c>
      <c r="AF85" s="99">
        <v>0</v>
      </c>
      <c r="AG85" s="100">
        <v>0.36525423728813561</v>
      </c>
      <c r="AH85" s="99">
        <v>0</v>
      </c>
      <c r="AI85" s="99">
        <v>0</v>
      </c>
      <c r="AJ85" s="99">
        <v>0</v>
      </c>
      <c r="AK85" s="99">
        <v>0</v>
      </c>
      <c r="AL85" s="99">
        <v>0</v>
      </c>
      <c r="AM85" s="100">
        <v>0.36525423728813561</v>
      </c>
      <c r="AN85" s="99">
        <v>0</v>
      </c>
      <c r="AO85" s="101" t="s">
        <v>364</v>
      </c>
    </row>
    <row r="86" spans="1:41" s="102" customFormat="1" ht="51" x14ac:dyDescent="0.25">
      <c r="A86" s="95" t="s">
        <v>38</v>
      </c>
      <c r="B86" s="96" t="s">
        <v>417</v>
      </c>
      <c r="C86" s="89" t="s">
        <v>418</v>
      </c>
      <c r="D86" s="97" t="s">
        <v>41</v>
      </c>
      <c r="E86" s="97">
        <v>2019</v>
      </c>
      <c r="F86" s="97">
        <v>2019</v>
      </c>
      <c r="G86" s="97">
        <v>2018</v>
      </c>
      <c r="H86" s="98">
        <v>0</v>
      </c>
      <c r="I86" s="99">
        <v>0</v>
      </c>
      <c r="J86" s="99">
        <v>0</v>
      </c>
      <c r="K86" s="100">
        <v>0.27203389830508473</v>
      </c>
      <c r="L86" s="99">
        <v>0</v>
      </c>
      <c r="M86" s="99">
        <v>0</v>
      </c>
      <c r="N86" s="99">
        <v>0</v>
      </c>
      <c r="O86" s="99">
        <v>0</v>
      </c>
      <c r="P86" s="99">
        <v>0</v>
      </c>
      <c r="Q86" s="99">
        <v>0</v>
      </c>
      <c r="R86" s="99">
        <v>0</v>
      </c>
      <c r="S86" s="99">
        <v>0</v>
      </c>
      <c r="T86" s="99">
        <v>0</v>
      </c>
      <c r="U86" s="99">
        <v>0</v>
      </c>
      <c r="V86" s="99">
        <v>0</v>
      </c>
      <c r="W86" s="99">
        <v>0</v>
      </c>
      <c r="X86" s="99">
        <v>0</v>
      </c>
      <c r="Y86" s="99">
        <v>0</v>
      </c>
      <c r="Z86" s="99">
        <v>0</v>
      </c>
      <c r="AA86" s="99">
        <v>0</v>
      </c>
      <c r="AB86" s="99">
        <v>0</v>
      </c>
      <c r="AC86" s="99">
        <v>0</v>
      </c>
      <c r="AD86" s="99">
        <v>0</v>
      </c>
      <c r="AE86" s="99">
        <v>0</v>
      </c>
      <c r="AF86" s="99">
        <v>0</v>
      </c>
      <c r="AG86" s="100">
        <v>0.27203389830508473</v>
      </c>
      <c r="AH86" s="99">
        <v>0</v>
      </c>
      <c r="AI86" s="99">
        <v>0</v>
      </c>
      <c r="AJ86" s="99">
        <v>0</v>
      </c>
      <c r="AK86" s="99">
        <v>0</v>
      </c>
      <c r="AL86" s="99">
        <v>0</v>
      </c>
      <c r="AM86" s="100">
        <v>0.27203389830508473</v>
      </c>
      <c r="AN86" s="99">
        <v>0</v>
      </c>
      <c r="AO86" s="101" t="s">
        <v>364</v>
      </c>
    </row>
    <row r="87" spans="1:41" s="102" customFormat="1" ht="51" x14ac:dyDescent="0.25">
      <c r="A87" s="95" t="s">
        <v>38</v>
      </c>
      <c r="B87" s="96" t="s">
        <v>395</v>
      </c>
      <c r="C87" s="89" t="s">
        <v>419</v>
      </c>
      <c r="D87" s="97" t="s">
        <v>41</v>
      </c>
      <c r="E87" s="97">
        <v>2019</v>
      </c>
      <c r="F87" s="97">
        <v>2019</v>
      </c>
      <c r="G87" s="97">
        <v>2018</v>
      </c>
      <c r="H87" s="98">
        <v>0</v>
      </c>
      <c r="I87" s="99">
        <v>0</v>
      </c>
      <c r="J87" s="99">
        <v>0</v>
      </c>
      <c r="K87" s="100">
        <v>0.45847457627118643</v>
      </c>
      <c r="L87" s="99">
        <v>0</v>
      </c>
      <c r="M87" s="99">
        <v>0</v>
      </c>
      <c r="N87" s="99">
        <v>0</v>
      </c>
      <c r="O87" s="99">
        <v>0</v>
      </c>
      <c r="P87" s="99">
        <v>0</v>
      </c>
      <c r="Q87" s="99">
        <v>0</v>
      </c>
      <c r="R87" s="99">
        <v>0</v>
      </c>
      <c r="S87" s="99">
        <v>0</v>
      </c>
      <c r="T87" s="99">
        <v>0</v>
      </c>
      <c r="U87" s="99">
        <v>0</v>
      </c>
      <c r="V87" s="99">
        <v>0</v>
      </c>
      <c r="W87" s="99">
        <v>0</v>
      </c>
      <c r="X87" s="99">
        <v>0</v>
      </c>
      <c r="Y87" s="99">
        <v>0</v>
      </c>
      <c r="Z87" s="99">
        <v>0</v>
      </c>
      <c r="AA87" s="99">
        <v>0</v>
      </c>
      <c r="AB87" s="99">
        <v>0</v>
      </c>
      <c r="AC87" s="99">
        <v>0</v>
      </c>
      <c r="AD87" s="99">
        <v>0</v>
      </c>
      <c r="AE87" s="99">
        <v>0</v>
      </c>
      <c r="AF87" s="99">
        <v>0</v>
      </c>
      <c r="AG87" s="100">
        <v>0.45847457627118643</v>
      </c>
      <c r="AH87" s="99">
        <v>0</v>
      </c>
      <c r="AI87" s="99">
        <v>0</v>
      </c>
      <c r="AJ87" s="99">
        <v>0</v>
      </c>
      <c r="AK87" s="99">
        <v>0</v>
      </c>
      <c r="AL87" s="99">
        <v>0</v>
      </c>
      <c r="AM87" s="100">
        <v>0.45847457627118643</v>
      </c>
      <c r="AN87" s="99">
        <v>0</v>
      </c>
      <c r="AO87" s="101" t="s">
        <v>364</v>
      </c>
    </row>
    <row r="88" spans="1:41" s="102" customFormat="1" ht="51" x14ac:dyDescent="0.25">
      <c r="A88" s="95" t="s">
        <v>38</v>
      </c>
      <c r="B88" s="96" t="s">
        <v>420</v>
      </c>
      <c r="C88" s="89" t="s">
        <v>421</v>
      </c>
      <c r="D88" s="97" t="s">
        <v>41</v>
      </c>
      <c r="E88" s="97">
        <v>2019</v>
      </c>
      <c r="F88" s="97">
        <v>2019</v>
      </c>
      <c r="G88" s="97">
        <v>2018</v>
      </c>
      <c r="H88" s="98">
        <v>0</v>
      </c>
      <c r="I88" s="99">
        <v>0</v>
      </c>
      <c r="J88" s="99">
        <v>0</v>
      </c>
      <c r="K88" s="100">
        <v>0.69745762711864401</v>
      </c>
      <c r="L88" s="99">
        <v>0</v>
      </c>
      <c r="M88" s="99">
        <v>0</v>
      </c>
      <c r="N88" s="99">
        <v>0</v>
      </c>
      <c r="O88" s="99">
        <v>0</v>
      </c>
      <c r="P88" s="99">
        <v>0</v>
      </c>
      <c r="Q88" s="99">
        <v>0</v>
      </c>
      <c r="R88" s="99">
        <v>0</v>
      </c>
      <c r="S88" s="99">
        <v>0</v>
      </c>
      <c r="T88" s="99">
        <v>0</v>
      </c>
      <c r="U88" s="99">
        <v>0</v>
      </c>
      <c r="V88" s="99">
        <v>0</v>
      </c>
      <c r="W88" s="99">
        <v>0</v>
      </c>
      <c r="X88" s="99">
        <v>0</v>
      </c>
      <c r="Y88" s="99">
        <v>0</v>
      </c>
      <c r="Z88" s="99">
        <v>0</v>
      </c>
      <c r="AA88" s="99">
        <v>0</v>
      </c>
      <c r="AB88" s="99">
        <v>0</v>
      </c>
      <c r="AC88" s="99">
        <v>0</v>
      </c>
      <c r="AD88" s="99">
        <v>0</v>
      </c>
      <c r="AE88" s="99">
        <v>0</v>
      </c>
      <c r="AF88" s="99">
        <v>0</v>
      </c>
      <c r="AG88" s="100">
        <v>0.69745762711864401</v>
      </c>
      <c r="AH88" s="99">
        <v>0</v>
      </c>
      <c r="AI88" s="99">
        <v>0</v>
      </c>
      <c r="AJ88" s="99">
        <v>0</v>
      </c>
      <c r="AK88" s="99">
        <v>0</v>
      </c>
      <c r="AL88" s="99">
        <v>0</v>
      </c>
      <c r="AM88" s="100">
        <v>0.69745762711864401</v>
      </c>
      <c r="AN88" s="99">
        <v>0</v>
      </c>
      <c r="AO88" s="101" t="s">
        <v>364</v>
      </c>
    </row>
    <row r="89" spans="1:41" s="102" customFormat="1" ht="51" x14ac:dyDescent="0.25">
      <c r="A89" s="95" t="s">
        <v>38</v>
      </c>
      <c r="B89" s="96" t="s">
        <v>422</v>
      </c>
      <c r="C89" s="89" t="s">
        <v>423</v>
      </c>
      <c r="D89" s="97" t="s">
        <v>41</v>
      </c>
      <c r="E89" s="97">
        <v>2019</v>
      </c>
      <c r="F89" s="97">
        <v>2019</v>
      </c>
      <c r="G89" s="97">
        <v>2018</v>
      </c>
      <c r="H89" s="98">
        <v>0</v>
      </c>
      <c r="I89" s="99">
        <v>0</v>
      </c>
      <c r="J89" s="99">
        <v>0</v>
      </c>
      <c r="K89" s="100">
        <v>0.27203389830508473</v>
      </c>
      <c r="L89" s="99">
        <v>0</v>
      </c>
      <c r="M89" s="99">
        <v>0</v>
      </c>
      <c r="N89" s="99">
        <v>0</v>
      </c>
      <c r="O89" s="99">
        <v>0</v>
      </c>
      <c r="P89" s="99">
        <v>0</v>
      </c>
      <c r="Q89" s="99">
        <v>0</v>
      </c>
      <c r="R89" s="99">
        <v>0</v>
      </c>
      <c r="S89" s="99">
        <v>0</v>
      </c>
      <c r="T89" s="99">
        <v>0</v>
      </c>
      <c r="U89" s="99">
        <v>0</v>
      </c>
      <c r="V89" s="99">
        <v>0</v>
      </c>
      <c r="W89" s="99">
        <v>0</v>
      </c>
      <c r="X89" s="99">
        <v>0</v>
      </c>
      <c r="Y89" s="99">
        <v>0</v>
      </c>
      <c r="Z89" s="99">
        <v>0</v>
      </c>
      <c r="AA89" s="99">
        <v>0</v>
      </c>
      <c r="AB89" s="99">
        <v>0</v>
      </c>
      <c r="AC89" s="99">
        <v>0</v>
      </c>
      <c r="AD89" s="99">
        <v>0</v>
      </c>
      <c r="AE89" s="99">
        <v>0</v>
      </c>
      <c r="AF89" s="99">
        <v>0</v>
      </c>
      <c r="AG89" s="100">
        <v>0.27203389830508473</v>
      </c>
      <c r="AH89" s="99">
        <v>0</v>
      </c>
      <c r="AI89" s="99">
        <v>0</v>
      </c>
      <c r="AJ89" s="99">
        <v>0</v>
      </c>
      <c r="AK89" s="99">
        <v>0</v>
      </c>
      <c r="AL89" s="99">
        <v>0</v>
      </c>
      <c r="AM89" s="100">
        <v>0.27203389830508473</v>
      </c>
      <c r="AN89" s="99">
        <v>0</v>
      </c>
      <c r="AO89" s="101" t="s">
        <v>364</v>
      </c>
    </row>
    <row r="90" spans="1:41" s="102" customFormat="1" ht="51" x14ac:dyDescent="0.25">
      <c r="A90" s="95" t="s">
        <v>38</v>
      </c>
      <c r="B90" s="96" t="s">
        <v>424</v>
      </c>
      <c r="C90" s="89" t="s">
        <v>425</v>
      </c>
      <c r="D90" s="97" t="s">
        <v>41</v>
      </c>
      <c r="E90" s="97">
        <v>2020</v>
      </c>
      <c r="F90" s="97">
        <v>2020</v>
      </c>
      <c r="G90" s="97">
        <v>2019</v>
      </c>
      <c r="H90" s="98">
        <v>0</v>
      </c>
      <c r="I90" s="99">
        <v>0</v>
      </c>
      <c r="J90" s="99">
        <v>0</v>
      </c>
      <c r="K90" s="100">
        <v>0.43898305084745765</v>
      </c>
      <c r="L90" s="99">
        <v>0</v>
      </c>
      <c r="M90" s="99">
        <v>0</v>
      </c>
      <c r="N90" s="99">
        <v>0</v>
      </c>
      <c r="O90" s="99">
        <v>0</v>
      </c>
      <c r="P90" s="99">
        <v>0</v>
      </c>
      <c r="Q90" s="99">
        <v>0</v>
      </c>
      <c r="R90" s="99">
        <v>0</v>
      </c>
      <c r="S90" s="99">
        <v>0</v>
      </c>
      <c r="T90" s="99">
        <v>0</v>
      </c>
      <c r="U90" s="99">
        <v>0</v>
      </c>
      <c r="V90" s="99">
        <v>0</v>
      </c>
      <c r="W90" s="99">
        <v>0</v>
      </c>
      <c r="X90" s="99">
        <v>0</v>
      </c>
      <c r="Y90" s="99">
        <v>0</v>
      </c>
      <c r="Z90" s="99">
        <v>0</v>
      </c>
      <c r="AA90" s="99">
        <v>0</v>
      </c>
      <c r="AB90" s="99">
        <v>0</v>
      </c>
      <c r="AC90" s="99">
        <v>0</v>
      </c>
      <c r="AD90" s="99">
        <v>0</v>
      </c>
      <c r="AE90" s="99">
        <v>0</v>
      </c>
      <c r="AF90" s="99">
        <v>0</v>
      </c>
      <c r="AG90" s="99">
        <v>0</v>
      </c>
      <c r="AH90" s="99">
        <v>0</v>
      </c>
      <c r="AI90" s="100">
        <v>0.43898305084745765</v>
      </c>
      <c r="AJ90" s="99">
        <v>0</v>
      </c>
      <c r="AK90" s="99">
        <v>0</v>
      </c>
      <c r="AL90" s="99">
        <v>0</v>
      </c>
      <c r="AM90" s="100">
        <v>0.43898305084745765</v>
      </c>
      <c r="AN90" s="99">
        <v>0</v>
      </c>
      <c r="AO90" s="101" t="s">
        <v>364</v>
      </c>
    </row>
    <row r="91" spans="1:41" s="102" customFormat="1" ht="51" x14ac:dyDescent="0.25">
      <c r="A91" s="95" t="s">
        <v>38</v>
      </c>
      <c r="B91" s="88" t="s">
        <v>426</v>
      </c>
      <c r="C91" s="97" t="s">
        <v>427</v>
      </c>
      <c r="D91" s="97" t="s">
        <v>41</v>
      </c>
      <c r="E91" s="97">
        <v>2021</v>
      </c>
      <c r="F91" s="97">
        <v>2021</v>
      </c>
      <c r="G91" s="97">
        <v>2020</v>
      </c>
      <c r="H91" s="98">
        <v>0</v>
      </c>
      <c r="I91" s="99">
        <v>0</v>
      </c>
      <c r="J91" s="99">
        <v>0</v>
      </c>
      <c r="K91" s="100">
        <v>0.66016949152542381</v>
      </c>
      <c r="L91" s="99">
        <v>0</v>
      </c>
      <c r="M91" s="99">
        <v>0</v>
      </c>
      <c r="N91" s="99">
        <v>0</v>
      </c>
      <c r="O91" s="99">
        <v>0</v>
      </c>
      <c r="P91" s="99">
        <v>0</v>
      </c>
      <c r="Q91" s="99">
        <v>0</v>
      </c>
      <c r="R91" s="99">
        <v>0</v>
      </c>
      <c r="S91" s="99">
        <v>0</v>
      </c>
      <c r="T91" s="99">
        <v>0</v>
      </c>
      <c r="U91" s="99">
        <v>0</v>
      </c>
      <c r="V91" s="99">
        <v>0</v>
      </c>
      <c r="W91" s="99">
        <v>0</v>
      </c>
      <c r="X91" s="99">
        <v>0</v>
      </c>
      <c r="Y91" s="99">
        <v>0</v>
      </c>
      <c r="Z91" s="99">
        <v>0</v>
      </c>
      <c r="AA91" s="99">
        <v>0</v>
      </c>
      <c r="AB91" s="99">
        <v>0</v>
      </c>
      <c r="AC91" s="99">
        <v>0</v>
      </c>
      <c r="AD91" s="99">
        <v>0</v>
      </c>
      <c r="AE91" s="99">
        <v>0</v>
      </c>
      <c r="AF91" s="99">
        <v>0</v>
      </c>
      <c r="AG91" s="99">
        <v>0</v>
      </c>
      <c r="AH91" s="99">
        <v>0</v>
      </c>
      <c r="AI91" s="99">
        <v>0</v>
      </c>
      <c r="AJ91" s="99">
        <v>0</v>
      </c>
      <c r="AK91" s="100">
        <v>0.66016949152542381</v>
      </c>
      <c r="AL91" s="99">
        <v>0</v>
      </c>
      <c r="AM91" s="100">
        <v>0.66016949152542381</v>
      </c>
      <c r="AN91" s="99">
        <v>0</v>
      </c>
      <c r="AO91" s="101" t="s">
        <v>364</v>
      </c>
    </row>
    <row r="92" spans="1:41" s="102" customFormat="1" ht="51" x14ac:dyDescent="0.25">
      <c r="A92" s="95" t="s">
        <v>38</v>
      </c>
      <c r="B92" s="88" t="s">
        <v>428</v>
      </c>
      <c r="C92" s="97" t="s">
        <v>429</v>
      </c>
      <c r="D92" s="97" t="s">
        <v>41</v>
      </c>
      <c r="E92" s="97">
        <v>2021</v>
      </c>
      <c r="F92" s="97">
        <v>2021</v>
      </c>
      <c r="G92" s="97">
        <v>2020</v>
      </c>
      <c r="H92" s="98">
        <v>0</v>
      </c>
      <c r="I92" s="99">
        <v>0</v>
      </c>
      <c r="J92" s="99">
        <v>0</v>
      </c>
      <c r="K92" s="100">
        <v>0.66016949152542381</v>
      </c>
      <c r="L92" s="99">
        <v>0</v>
      </c>
      <c r="M92" s="99">
        <v>0</v>
      </c>
      <c r="N92" s="99">
        <v>0</v>
      </c>
      <c r="O92" s="99">
        <v>0</v>
      </c>
      <c r="P92" s="99">
        <v>0</v>
      </c>
      <c r="Q92" s="99">
        <v>0</v>
      </c>
      <c r="R92" s="99">
        <v>0</v>
      </c>
      <c r="S92" s="99"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  <c r="AA92" s="99">
        <v>0</v>
      </c>
      <c r="AB92" s="99">
        <v>0</v>
      </c>
      <c r="AC92" s="99">
        <v>0</v>
      </c>
      <c r="AD92" s="99">
        <v>0</v>
      </c>
      <c r="AE92" s="99">
        <v>0</v>
      </c>
      <c r="AF92" s="99">
        <v>0</v>
      </c>
      <c r="AG92" s="99">
        <v>0</v>
      </c>
      <c r="AH92" s="99">
        <v>0</v>
      </c>
      <c r="AI92" s="99">
        <v>0</v>
      </c>
      <c r="AJ92" s="99">
        <v>0</v>
      </c>
      <c r="AK92" s="100">
        <v>0.66016949152542381</v>
      </c>
      <c r="AL92" s="99">
        <v>0</v>
      </c>
      <c r="AM92" s="100">
        <v>0.66016949152542381</v>
      </c>
      <c r="AN92" s="99">
        <v>0</v>
      </c>
      <c r="AO92" s="101" t="s">
        <v>364</v>
      </c>
    </row>
    <row r="93" spans="1:41" s="39" customFormat="1" ht="38.25" x14ac:dyDescent="0.25">
      <c r="A93" s="33" t="s">
        <v>430</v>
      </c>
      <c r="B93" s="103" t="s">
        <v>431</v>
      </c>
      <c r="C93" s="35"/>
      <c r="D93" s="35" t="s">
        <v>150</v>
      </c>
      <c r="E93" s="35" t="s">
        <v>150</v>
      </c>
      <c r="F93" s="35" t="s">
        <v>150</v>
      </c>
      <c r="G93" s="35" t="s">
        <v>150</v>
      </c>
      <c r="H93" s="37">
        <v>0</v>
      </c>
      <c r="I93" s="36">
        <v>0</v>
      </c>
      <c r="J93" s="36">
        <v>0</v>
      </c>
      <c r="K93" s="36">
        <f>SUM(K94:K119)</f>
        <v>179.53294915254239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36">
        <f>SUM(AC94:AC119)</f>
        <v>20.052542372881355</v>
      </c>
      <c r="AD93" s="36">
        <v>0</v>
      </c>
      <c r="AE93" s="36">
        <f>SUM(AE94:AE119)</f>
        <v>39.83898305084746</v>
      </c>
      <c r="AF93" s="36">
        <f t="shared" ref="AF93:AN93" si="14">SUM(AF94:AF119)</f>
        <v>0</v>
      </c>
      <c r="AG93" s="36">
        <f t="shared" si="14"/>
        <v>24.899152542372882</v>
      </c>
      <c r="AH93" s="36">
        <f t="shared" si="14"/>
        <v>0</v>
      </c>
      <c r="AI93" s="36">
        <f t="shared" si="14"/>
        <v>44.945661016949153</v>
      </c>
      <c r="AJ93" s="36">
        <f t="shared" si="14"/>
        <v>0</v>
      </c>
      <c r="AK93" s="36">
        <f t="shared" si="14"/>
        <v>49.796610169491522</v>
      </c>
      <c r="AL93" s="36">
        <f t="shared" si="14"/>
        <v>0</v>
      </c>
      <c r="AM93" s="36">
        <f>SUM(AM94:AM119)</f>
        <v>179.53294915254239</v>
      </c>
      <c r="AN93" s="36">
        <f t="shared" si="14"/>
        <v>0</v>
      </c>
      <c r="AO93" s="104" t="s">
        <v>150</v>
      </c>
    </row>
    <row r="94" spans="1:41" s="102" customFormat="1" ht="25.5" x14ac:dyDescent="0.25">
      <c r="A94" s="95" t="s">
        <v>430</v>
      </c>
      <c r="B94" s="96" t="s">
        <v>432</v>
      </c>
      <c r="C94" s="89" t="s">
        <v>433</v>
      </c>
      <c r="D94" s="97" t="s">
        <v>41</v>
      </c>
      <c r="E94" s="97">
        <v>2017</v>
      </c>
      <c r="F94" s="97">
        <v>2017</v>
      </c>
      <c r="G94" s="97">
        <v>2016</v>
      </c>
      <c r="H94" s="98">
        <v>0</v>
      </c>
      <c r="I94" s="99">
        <v>0</v>
      </c>
      <c r="J94" s="99">
        <v>0</v>
      </c>
      <c r="K94" s="105">
        <v>1.1822033898305084</v>
      </c>
      <c r="L94" s="99">
        <v>0</v>
      </c>
      <c r="M94" s="99">
        <v>0</v>
      </c>
      <c r="N94" s="99">
        <v>0</v>
      </c>
      <c r="O94" s="99">
        <v>0</v>
      </c>
      <c r="P94" s="99">
        <v>0</v>
      </c>
      <c r="Q94" s="99">
        <v>0</v>
      </c>
      <c r="R94" s="99">
        <v>0</v>
      </c>
      <c r="S94" s="99">
        <v>0</v>
      </c>
      <c r="T94" s="99">
        <v>0</v>
      </c>
      <c r="U94" s="99">
        <v>0</v>
      </c>
      <c r="V94" s="99">
        <v>0</v>
      </c>
      <c r="W94" s="99">
        <v>0</v>
      </c>
      <c r="X94" s="99">
        <v>0</v>
      </c>
      <c r="Y94" s="99">
        <v>0</v>
      </c>
      <c r="Z94" s="99">
        <v>0</v>
      </c>
      <c r="AA94" s="99">
        <v>0</v>
      </c>
      <c r="AB94" s="99">
        <v>0</v>
      </c>
      <c r="AC94" s="105">
        <v>1.1822033898305084</v>
      </c>
      <c r="AD94" s="99">
        <v>0</v>
      </c>
      <c r="AE94" s="99">
        <v>0</v>
      </c>
      <c r="AF94" s="99">
        <v>0</v>
      </c>
      <c r="AG94" s="99">
        <v>0</v>
      </c>
      <c r="AH94" s="99">
        <v>0</v>
      </c>
      <c r="AI94" s="99">
        <v>0</v>
      </c>
      <c r="AJ94" s="99">
        <v>0</v>
      </c>
      <c r="AK94" s="99">
        <v>0</v>
      </c>
      <c r="AL94" s="99">
        <v>0</v>
      </c>
      <c r="AM94" s="105">
        <v>1.1822033898305084</v>
      </c>
      <c r="AN94" s="99">
        <v>0</v>
      </c>
      <c r="AO94" s="101" t="s">
        <v>159</v>
      </c>
    </row>
    <row r="95" spans="1:41" s="102" customFormat="1" ht="38.25" x14ac:dyDescent="0.25">
      <c r="A95" s="95" t="s">
        <v>430</v>
      </c>
      <c r="B95" s="96" t="s">
        <v>434</v>
      </c>
      <c r="C95" s="89" t="s">
        <v>435</v>
      </c>
      <c r="D95" s="97" t="s">
        <v>41</v>
      </c>
      <c r="E95" s="97">
        <v>2017</v>
      </c>
      <c r="F95" s="97">
        <v>2017</v>
      </c>
      <c r="G95" s="97">
        <v>2016</v>
      </c>
      <c r="H95" s="98">
        <v>0</v>
      </c>
      <c r="I95" s="99">
        <v>0</v>
      </c>
      <c r="J95" s="99">
        <v>0</v>
      </c>
      <c r="K95" s="105">
        <v>1.5881355932203389</v>
      </c>
      <c r="L95" s="99">
        <v>0</v>
      </c>
      <c r="M95" s="99">
        <v>0</v>
      </c>
      <c r="N95" s="99">
        <v>0</v>
      </c>
      <c r="O95" s="99">
        <v>0</v>
      </c>
      <c r="P95" s="99">
        <v>0</v>
      </c>
      <c r="Q95" s="99">
        <v>0</v>
      </c>
      <c r="R95" s="99">
        <v>0</v>
      </c>
      <c r="S95" s="99">
        <v>0</v>
      </c>
      <c r="T95" s="99">
        <v>0</v>
      </c>
      <c r="U95" s="99">
        <v>0</v>
      </c>
      <c r="V95" s="99">
        <v>0</v>
      </c>
      <c r="W95" s="99">
        <v>0</v>
      </c>
      <c r="X95" s="99">
        <v>0</v>
      </c>
      <c r="Y95" s="99">
        <v>0</v>
      </c>
      <c r="Z95" s="99">
        <v>0</v>
      </c>
      <c r="AA95" s="99">
        <v>0</v>
      </c>
      <c r="AB95" s="99">
        <v>0</v>
      </c>
      <c r="AC95" s="105">
        <v>1.5881355932203389</v>
      </c>
      <c r="AD95" s="99">
        <v>0</v>
      </c>
      <c r="AE95" s="99">
        <v>0</v>
      </c>
      <c r="AF95" s="99">
        <v>0</v>
      </c>
      <c r="AG95" s="99">
        <v>0</v>
      </c>
      <c r="AH95" s="99">
        <v>0</v>
      </c>
      <c r="AI95" s="99">
        <v>0</v>
      </c>
      <c r="AJ95" s="99">
        <v>0</v>
      </c>
      <c r="AK95" s="99">
        <v>0</v>
      </c>
      <c r="AL95" s="99">
        <v>0</v>
      </c>
      <c r="AM95" s="105">
        <v>1.5881355932203389</v>
      </c>
      <c r="AN95" s="99">
        <v>0</v>
      </c>
      <c r="AO95" s="101" t="s">
        <v>159</v>
      </c>
    </row>
    <row r="96" spans="1:41" s="102" customFormat="1" ht="38.25" x14ac:dyDescent="0.25">
      <c r="A96" s="95" t="s">
        <v>430</v>
      </c>
      <c r="B96" s="96" t="s">
        <v>436</v>
      </c>
      <c r="C96" s="89" t="s">
        <v>437</v>
      </c>
      <c r="D96" s="97" t="s">
        <v>41</v>
      </c>
      <c r="E96" s="97">
        <v>2017</v>
      </c>
      <c r="F96" s="97">
        <v>2017</v>
      </c>
      <c r="G96" s="97">
        <v>2016</v>
      </c>
      <c r="H96" s="98">
        <v>0</v>
      </c>
      <c r="I96" s="99">
        <v>0</v>
      </c>
      <c r="J96" s="99">
        <v>0</v>
      </c>
      <c r="K96" s="105">
        <v>2.0008474576271187</v>
      </c>
      <c r="L96" s="99">
        <v>0</v>
      </c>
      <c r="M96" s="99">
        <v>0</v>
      </c>
      <c r="N96" s="99">
        <v>0</v>
      </c>
      <c r="O96" s="99">
        <v>0</v>
      </c>
      <c r="P96" s="99">
        <v>0</v>
      </c>
      <c r="Q96" s="99">
        <v>0</v>
      </c>
      <c r="R96" s="99">
        <v>0</v>
      </c>
      <c r="S96" s="99">
        <v>0</v>
      </c>
      <c r="T96" s="99">
        <v>0</v>
      </c>
      <c r="U96" s="99">
        <v>0</v>
      </c>
      <c r="V96" s="99">
        <v>0</v>
      </c>
      <c r="W96" s="99">
        <v>0</v>
      </c>
      <c r="X96" s="99">
        <v>0</v>
      </c>
      <c r="Y96" s="99">
        <v>0</v>
      </c>
      <c r="Z96" s="99">
        <v>0</v>
      </c>
      <c r="AA96" s="99">
        <v>0</v>
      </c>
      <c r="AB96" s="99">
        <v>0</v>
      </c>
      <c r="AC96" s="105">
        <v>2.0008474576271187</v>
      </c>
      <c r="AD96" s="99">
        <v>0</v>
      </c>
      <c r="AE96" s="99">
        <v>0</v>
      </c>
      <c r="AF96" s="99">
        <v>0</v>
      </c>
      <c r="AG96" s="99">
        <v>0</v>
      </c>
      <c r="AH96" s="99">
        <v>0</v>
      </c>
      <c r="AI96" s="99">
        <v>0</v>
      </c>
      <c r="AJ96" s="99">
        <v>0</v>
      </c>
      <c r="AK96" s="99">
        <v>0</v>
      </c>
      <c r="AL96" s="99">
        <v>0</v>
      </c>
      <c r="AM96" s="105">
        <v>2.0008474576271187</v>
      </c>
      <c r="AN96" s="99">
        <v>0</v>
      </c>
      <c r="AO96" s="101" t="s">
        <v>159</v>
      </c>
    </row>
    <row r="97" spans="1:41" s="102" customFormat="1" ht="51" x14ac:dyDescent="0.25">
      <c r="A97" s="95" t="s">
        <v>430</v>
      </c>
      <c r="B97" s="96" t="s">
        <v>438</v>
      </c>
      <c r="C97" s="89" t="s">
        <v>439</v>
      </c>
      <c r="D97" s="97" t="s">
        <v>41</v>
      </c>
      <c r="E97" s="97">
        <v>2017</v>
      </c>
      <c r="F97" s="97">
        <v>2017</v>
      </c>
      <c r="G97" s="97">
        <v>2016</v>
      </c>
      <c r="H97" s="98">
        <v>0</v>
      </c>
      <c r="I97" s="99">
        <v>0</v>
      </c>
      <c r="J97" s="99">
        <v>0</v>
      </c>
      <c r="K97" s="105">
        <v>1.3491525423728814</v>
      </c>
      <c r="L97" s="99">
        <v>0</v>
      </c>
      <c r="M97" s="99">
        <v>0</v>
      </c>
      <c r="N97" s="99">
        <v>0</v>
      </c>
      <c r="O97" s="99">
        <v>0</v>
      </c>
      <c r="P97" s="99">
        <v>0</v>
      </c>
      <c r="Q97" s="99">
        <v>0</v>
      </c>
      <c r="R97" s="99">
        <v>0</v>
      </c>
      <c r="S97" s="99">
        <v>0</v>
      </c>
      <c r="T97" s="99">
        <v>0</v>
      </c>
      <c r="U97" s="99">
        <v>0</v>
      </c>
      <c r="V97" s="99">
        <v>0</v>
      </c>
      <c r="W97" s="99">
        <v>0</v>
      </c>
      <c r="X97" s="99">
        <v>0</v>
      </c>
      <c r="Y97" s="99">
        <v>0</v>
      </c>
      <c r="Z97" s="99">
        <v>0</v>
      </c>
      <c r="AA97" s="99">
        <v>0</v>
      </c>
      <c r="AB97" s="99">
        <v>0</v>
      </c>
      <c r="AC97" s="105">
        <v>1.3491525423728814</v>
      </c>
      <c r="AD97" s="99">
        <v>0</v>
      </c>
      <c r="AE97" s="99">
        <v>0</v>
      </c>
      <c r="AF97" s="99">
        <v>0</v>
      </c>
      <c r="AG97" s="99">
        <v>0</v>
      </c>
      <c r="AH97" s="99">
        <v>0</v>
      </c>
      <c r="AI97" s="99">
        <v>0</v>
      </c>
      <c r="AJ97" s="99">
        <v>0</v>
      </c>
      <c r="AK97" s="99">
        <v>0</v>
      </c>
      <c r="AL97" s="99">
        <v>0</v>
      </c>
      <c r="AM97" s="105">
        <v>1.3491525423728814</v>
      </c>
      <c r="AN97" s="99">
        <v>0</v>
      </c>
      <c r="AO97" s="101" t="s">
        <v>159</v>
      </c>
    </row>
    <row r="98" spans="1:41" s="102" customFormat="1" ht="25.5" x14ac:dyDescent="0.25">
      <c r="A98" s="95" t="s">
        <v>430</v>
      </c>
      <c r="B98" s="96" t="s">
        <v>440</v>
      </c>
      <c r="C98" s="89" t="s">
        <v>441</v>
      </c>
      <c r="D98" s="97" t="s">
        <v>41</v>
      </c>
      <c r="E98" s="97">
        <v>2017</v>
      </c>
      <c r="F98" s="97">
        <v>2017</v>
      </c>
      <c r="G98" s="97">
        <v>2016</v>
      </c>
      <c r="H98" s="98">
        <v>0</v>
      </c>
      <c r="I98" s="99">
        <v>0</v>
      </c>
      <c r="J98" s="99">
        <v>0</v>
      </c>
      <c r="K98" s="105">
        <v>3.1059322033898304</v>
      </c>
      <c r="L98" s="99">
        <v>0</v>
      </c>
      <c r="M98" s="99">
        <v>0</v>
      </c>
      <c r="N98" s="99">
        <v>0</v>
      </c>
      <c r="O98" s="99">
        <v>0</v>
      </c>
      <c r="P98" s="99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  <c r="AA98" s="99">
        <v>0</v>
      </c>
      <c r="AB98" s="99">
        <v>0</v>
      </c>
      <c r="AC98" s="105">
        <v>3.1059322033898304</v>
      </c>
      <c r="AD98" s="99">
        <v>0</v>
      </c>
      <c r="AE98" s="99">
        <v>0</v>
      </c>
      <c r="AF98" s="99">
        <v>0</v>
      </c>
      <c r="AG98" s="99">
        <v>0</v>
      </c>
      <c r="AH98" s="99">
        <v>0</v>
      </c>
      <c r="AI98" s="99">
        <v>0</v>
      </c>
      <c r="AJ98" s="99">
        <v>0</v>
      </c>
      <c r="AK98" s="99">
        <v>0</v>
      </c>
      <c r="AL98" s="99">
        <v>0</v>
      </c>
      <c r="AM98" s="105">
        <v>3.1059322033898304</v>
      </c>
      <c r="AN98" s="99">
        <v>0</v>
      </c>
      <c r="AO98" s="101" t="s">
        <v>159</v>
      </c>
    </row>
    <row r="99" spans="1:41" s="102" customFormat="1" ht="25.5" x14ac:dyDescent="0.25">
      <c r="A99" s="95" t="s">
        <v>430</v>
      </c>
      <c r="B99" s="96" t="s">
        <v>442</v>
      </c>
      <c r="C99" s="89" t="s">
        <v>443</v>
      </c>
      <c r="D99" s="97" t="s">
        <v>41</v>
      </c>
      <c r="E99" s="97">
        <v>2017</v>
      </c>
      <c r="F99" s="97">
        <v>2017</v>
      </c>
      <c r="G99" s="97">
        <v>2016</v>
      </c>
      <c r="H99" s="98">
        <v>0</v>
      </c>
      <c r="I99" s="99">
        <v>0</v>
      </c>
      <c r="J99" s="99">
        <v>0</v>
      </c>
      <c r="K99" s="105">
        <v>2.3644067796610169</v>
      </c>
      <c r="L99" s="99">
        <v>0</v>
      </c>
      <c r="M99" s="99">
        <v>0</v>
      </c>
      <c r="N99" s="99">
        <v>0</v>
      </c>
      <c r="O99" s="99">
        <v>0</v>
      </c>
      <c r="P99" s="99">
        <v>0</v>
      </c>
      <c r="Q99" s="99">
        <v>0</v>
      </c>
      <c r="R99" s="99">
        <v>0</v>
      </c>
      <c r="S99" s="99">
        <v>0</v>
      </c>
      <c r="T99" s="99">
        <v>0</v>
      </c>
      <c r="U99" s="99">
        <v>0</v>
      </c>
      <c r="V99" s="99">
        <v>0</v>
      </c>
      <c r="W99" s="99">
        <v>0</v>
      </c>
      <c r="X99" s="99">
        <v>0</v>
      </c>
      <c r="Y99" s="99">
        <v>0</v>
      </c>
      <c r="Z99" s="99">
        <v>0</v>
      </c>
      <c r="AA99" s="99">
        <v>0</v>
      </c>
      <c r="AB99" s="99">
        <v>0</v>
      </c>
      <c r="AC99" s="105">
        <v>2.3644067796610169</v>
      </c>
      <c r="AD99" s="99">
        <v>0</v>
      </c>
      <c r="AE99" s="99">
        <v>0</v>
      </c>
      <c r="AF99" s="99">
        <v>0</v>
      </c>
      <c r="AG99" s="99">
        <v>0</v>
      </c>
      <c r="AH99" s="99">
        <v>0</v>
      </c>
      <c r="AI99" s="99">
        <v>0</v>
      </c>
      <c r="AJ99" s="99">
        <v>0</v>
      </c>
      <c r="AK99" s="99">
        <v>0</v>
      </c>
      <c r="AL99" s="99">
        <v>0</v>
      </c>
      <c r="AM99" s="105">
        <v>2.3644067796610169</v>
      </c>
      <c r="AN99" s="99">
        <v>0</v>
      </c>
      <c r="AO99" s="101" t="s">
        <v>159</v>
      </c>
    </row>
    <row r="100" spans="1:41" s="102" customFormat="1" ht="25.5" x14ac:dyDescent="0.25">
      <c r="A100" s="95" t="s">
        <v>430</v>
      </c>
      <c r="B100" s="96" t="s">
        <v>444</v>
      </c>
      <c r="C100" s="89" t="s">
        <v>445</v>
      </c>
      <c r="D100" s="97" t="s">
        <v>41</v>
      </c>
      <c r="E100" s="97">
        <v>2017</v>
      </c>
      <c r="F100" s="97">
        <v>2017</v>
      </c>
      <c r="G100" s="97">
        <v>2016</v>
      </c>
      <c r="H100" s="98">
        <v>0</v>
      </c>
      <c r="I100" s="99">
        <v>0</v>
      </c>
      <c r="J100" s="99">
        <v>0</v>
      </c>
      <c r="K100" s="105">
        <v>2.5762711864406778</v>
      </c>
      <c r="L100" s="99">
        <v>0</v>
      </c>
      <c r="M100" s="99">
        <v>0</v>
      </c>
      <c r="N100" s="99">
        <v>0</v>
      </c>
      <c r="O100" s="99">
        <v>0</v>
      </c>
      <c r="P100" s="99">
        <v>0</v>
      </c>
      <c r="Q100" s="99">
        <v>0</v>
      </c>
      <c r="R100" s="99">
        <v>0</v>
      </c>
      <c r="S100" s="99">
        <v>0</v>
      </c>
      <c r="T100" s="99">
        <v>0</v>
      </c>
      <c r="U100" s="99">
        <v>0</v>
      </c>
      <c r="V100" s="99">
        <v>0</v>
      </c>
      <c r="W100" s="99">
        <v>0</v>
      </c>
      <c r="X100" s="99">
        <v>0</v>
      </c>
      <c r="Y100" s="99">
        <v>0</v>
      </c>
      <c r="Z100" s="99">
        <v>0</v>
      </c>
      <c r="AA100" s="99">
        <v>0</v>
      </c>
      <c r="AB100" s="99">
        <v>0</v>
      </c>
      <c r="AC100" s="105">
        <v>2.5762711864406778</v>
      </c>
      <c r="AD100" s="99">
        <v>0</v>
      </c>
      <c r="AE100" s="99">
        <v>0</v>
      </c>
      <c r="AF100" s="99">
        <v>0</v>
      </c>
      <c r="AG100" s="99">
        <v>0</v>
      </c>
      <c r="AH100" s="99">
        <v>0</v>
      </c>
      <c r="AI100" s="99">
        <v>0</v>
      </c>
      <c r="AJ100" s="99">
        <v>0</v>
      </c>
      <c r="AK100" s="99">
        <v>0</v>
      </c>
      <c r="AL100" s="99">
        <v>0</v>
      </c>
      <c r="AM100" s="105">
        <v>2.5762711864406778</v>
      </c>
      <c r="AN100" s="99">
        <v>0</v>
      </c>
      <c r="AO100" s="101" t="s">
        <v>159</v>
      </c>
    </row>
    <row r="101" spans="1:41" s="102" customFormat="1" ht="25.5" x14ac:dyDescent="0.25">
      <c r="A101" s="95" t="s">
        <v>430</v>
      </c>
      <c r="B101" s="96" t="s">
        <v>446</v>
      </c>
      <c r="C101" s="89" t="s">
        <v>447</v>
      </c>
      <c r="D101" s="97" t="s">
        <v>41</v>
      </c>
      <c r="E101" s="97">
        <v>2017</v>
      </c>
      <c r="F101" s="97">
        <v>2017</v>
      </c>
      <c r="G101" s="97">
        <v>2016</v>
      </c>
      <c r="H101" s="98">
        <v>0</v>
      </c>
      <c r="I101" s="99">
        <v>0</v>
      </c>
      <c r="J101" s="99">
        <v>0</v>
      </c>
      <c r="K101" s="105">
        <v>4.3347457627118642</v>
      </c>
      <c r="L101" s="99">
        <v>0</v>
      </c>
      <c r="M101" s="99">
        <v>0</v>
      </c>
      <c r="N101" s="99">
        <v>0</v>
      </c>
      <c r="O101" s="99">
        <v>0</v>
      </c>
      <c r="P101" s="99">
        <v>0</v>
      </c>
      <c r="Q101" s="99">
        <v>0</v>
      </c>
      <c r="R101" s="99">
        <v>0</v>
      </c>
      <c r="S101" s="99">
        <v>0</v>
      </c>
      <c r="T101" s="99">
        <v>0</v>
      </c>
      <c r="U101" s="99">
        <v>0</v>
      </c>
      <c r="V101" s="99">
        <v>0</v>
      </c>
      <c r="W101" s="99">
        <v>0</v>
      </c>
      <c r="X101" s="99">
        <v>0</v>
      </c>
      <c r="Y101" s="99">
        <v>0</v>
      </c>
      <c r="Z101" s="99">
        <v>0</v>
      </c>
      <c r="AA101" s="99">
        <v>0</v>
      </c>
      <c r="AB101" s="99">
        <v>0</v>
      </c>
      <c r="AC101" s="105">
        <v>4.3347457627118642</v>
      </c>
      <c r="AD101" s="99">
        <v>0</v>
      </c>
      <c r="AE101" s="99">
        <v>0</v>
      </c>
      <c r="AF101" s="99">
        <v>0</v>
      </c>
      <c r="AG101" s="99">
        <v>0</v>
      </c>
      <c r="AH101" s="99">
        <v>0</v>
      </c>
      <c r="AI101" s="99">
        <v>0</v>
      </c>
      <c r="AJ101" s="99">
        <v>0</v>
      </c>
      <c r="AK101" s="99">
        <v>0</v>
      </c>
      <c r="AL101" s="99">
        <v>0</v>
      </c>
      <c r="AM101" s="105">
        <v>4.3347457627118642</v>
      </c>
      <c r="AN101" s="99">
        <v>0</v>
      </c>
      <c r="AO101" s="101" t="s">
        <v>159</v>
      </c>
    </row>
    <row r="102" spans="1:41" s="102" customFormat="1" ht="25.5" x14ac:dyDescent="0.25">
      <c r="A102" s="95" t="s">
        <v>430</v>
      </c>
      <c r="B102" s="96" t="s">
        <v>448</v>
      </c>
      <c r="C102" s="89" t="s">
        <v>449</v>
      </c>
      <c r="D102" s="97" t="s">
        <v>41</v>
      </c>
      <c r="E102" s="97">
        <v>2017</v>
      </c>
      <c r="F102" s="97">
        <v>2017</v>
      </c>
      <c r="G102" s="97">
        <v>2016</v>
      </c>
      <c r="H102" s="98">
        <v>0</v>
      </c>
      <c r="I102" s="99">
        <v>0</v>
      </c>
      <c r="J102" s="99">
        <v>0</v>
      </c>
      <c r="K102" s="105">
        <v>1.5508474576271187</v>
      </c>
      <c r="L102" s="99">
        <v>0</v>
      </c>
      <c r="M102" s="99">
        <v>0</v>
      </c>
      <c r="N102" s="99">
        <v>0</v>
      </c>
      <c r="O102" s="99">
        <v>0</v>
      </c>
      <c r="P102" s="99">
        <v>0</v>
      </c>
      <c r="Q102" s="99">
        <v>0</v>
      </c>
      <c r="R102" s="99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  <c r="AA102" s="99">
        <v>0</v>
      </c>
      <c r="AB102" s="99">
        <v>0</v>
      </c>
      <c r="AC102" s="105">
        <v>1.5508474576271187</v>
      </c>
      <c r="AD102" s="99">
        <v>0</v>
      </c>
      <c r="AE102" s="99">
        <v>0</v>
      </c>
      <c r="AF102" s="99">
        <v>0</v>
      </c>
      <c r="AG102" s="99">
        <v>0</v>
      </c>
      <c r="AH102" s="99">
        <v>0</v>
      </c>
      <c r="AI102" s="99">
        <v>0</v>
      </c>
      <c r="AJ102" s="99">
        <v>0</v>
      </c>
      <c r="AK102" s="99">
        <v>0</v>
      </c>
      <c r="AL102" s="99">
        <v>0</v>
      </c>
      <c r="AM102" s="105">
        <v>1.5508474576271187</v>
      </c>
      <c r="AN102" s="99">
        <v>0</v>
      </c>
      <c r="AO102" s="101" t="s">
        <v>159</v>
      </c>
    </row>
    <row r="103" spans="1:41" s="102" customFormat="1" ht="25.5" x14ac:dyDescent="0.25">
      <c r="A103" s="95" t="s">
        <v>430</v>
      </c>
      <c r="B103" s="96" t="s">
        <v>450</v>
      </c>
      <c r="C103" s="89" t="s">
        <v>451</v>
      </c>
      <c r="D103" s="97" t="s">
        <v>41</v>
      </c>
      <c r="E103" s="97">
        <v>2018</v>
      </c>
      <c r="F103" s="97">
        <v>2018</v>
      </c>
      <c r="G103" s="97">
        <v>2017</v>
      </c>
      <c r="H103" s="98">
        <v>0</v>
      </c>
      <c r="I103" s="99">
        <v>0</v>
      </c>
      <c r="J103" s="99">
        <v>0</v>
      </c>
      <c r="K103" s="105">
        <v>11.619491525423729</v>
      </c>
      <c r="L103" s="99">
        <v>0</v>
      </c>
      <c r="M103" s="99">
        <v>0</v>
      </c>
      <c r="N103" s="99">
        <v>0</v>
      </c>
      <c r="O103" s="99">
        <v>0</v>
      </c>
      <c r="P103" s="99">
        <v>0</v>
      </c>
      <c r="Q103" s="99">
        <v>0</v>
      </c>
      <c r="R103" s="99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  <c r="AA103" s="99">
        <v>0</v>
      </c>
      <c r="AB103" s="99">
        <v>0</v>
      </c>
      <c r="AC103" s="99">
        <v>0</v>
      </c>
      <c r="AD103" s="99">
        <v>0</v>
      </c>
      <c r="AE103" s="105">
        <v>11.619491525423729</v>
      </c>
      <c r="AF103" s="99">
        <v>0</v>
      </c>
      <c r="AG103" s="99">
        <v>0</v>
      </c>
      <c r="AH103" s="99">
        <v>0</v>
      </c>
      <c r="AI103" s="99">
        <v>0</v>
      </c>
      <c r="AJ103" s="99">
        <v>0</v>
      </c>
      <c r="AK103" s="99">
        <v>0</v>
      </c>
      <c r="AL103" s="99">
        <v>0</v>
      </c>
      <c r="AM103" s="105">
        <v>11.619491525423729</v>
      </c>
      <c r="AN103" s="99">
        <v>0</v>
      </c>
      <c r="AO103" s="101" t="s">
        <v>159</v>
      </c>
    </row>
    <row r="104" spans="1:41" s="102" customFormat="1" ht="25.5" x14ac:dyDescent="0.25">
      <c r="A104" s="95" t="s">
        <v>430</v>
      </c>
      <c r="B104" s="96" t="s">
        <v>452</v>
      </c>
      <c r="C104" s="89" t="s">
        <v>453</v>
      </c>
      <c r="D104" s="97" t="s">
        <v>41</v>
      </c>
      <c r="E104" s="97">
        <v>2018</v>
      </c>
      <c r="F104" s="97">
        <v>2018</v>
      </c>
      <c r="G104" s="97">
        <v>2017</v>
      </c>
      <c r="H104" s="98">
        <v>0</v>
      </c>
      <c r="I104" s="99">
        <v>0</v>
      </c>
      <c r="J104" s="99">
        <v>0</v>
      </c>
      <c r="K104" s="105">
        <v>13.279661016949152</v>
      </c>
      <c r="L104" s="99">
        <v>0</v>
      </c>
      <c r="M104" s="99">
        <v>0</v>
      </c>
      <c r="N104" s="99">
        <v>0</v>
      </c>
      <c r="O104" s="99">
        <v>0</v>
      </c>
      <c r="P104" s="99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  <c r="AA104" s="99">
        <v>0</v>
      </c>
      <c r="AB104" s="99">
        <v>0</v>
      </c>
      <c r="AC104" s="99">
        <v>0</v>
      </c>
      <c r="AD104" s="99">
        <v>0</v>
      </c>
      <c r="AE104" s="105">
        <v>13.279661016949152</v>
      </c>
      <c r="AF104" s="99">
        <v>0</v>
      </c>
      <c r="AG104" s="99">
        <v>0</v>
      </c>
      <c r="AH104" s="99">
        <v>0</v>
      </c>
      <c r="AI104" s="99">
        <v>0</v>
      </c>
      <c r="AJ104" s="99">
        <v>0</v>
      </c>
      <c r="AK104" s="99">
        <v>0</v>
      </c>
      <c r="AL104" s="99">
        <v>0</v>
      </c>
      <c r="AM104" s="105">
        <v>13.279661016949152</v>
      </c>
      <c r="AN104" s="99">
        <v>0</v>
      </c>
      <c r="AO104" s="101" t="s">
        <v>159</v>
      </c>
    </row>
    <row r="105" spans="1:41" s="102" customFormat="1" ht="25.5" x14ac:dyDescent="0.25">
      <c r="A105" s="95" t="s">
        <v>430</v>
      </c>
      <c r="B105" s="96" t="s">
        <v>454</v>
      </c>
      <c r="C105" s="89" t="s">
        <v>455</v>
      </c>
      <c r="D105" s="97" t="s">
        <v>41</v>
      </c>
      <c r="E105" s="97">
        <v>2018</v>
      </c>
      <c r="F105" s="97">
        <v>2018</v>
      </c>
      <c r="G105" s="97">
        <v>2017</v>
      </c>
      <c r="H105" s="98">
        <v>0</v>
      </c>
      <c r="I105" s="99">
        <v>0</v>
      </c>
      <c r="J105" s="99">
        <v>0</v>
      </c>
      <c r="K105" s="105">
        <v>8.3000000000000007</v>
      </c>
      <c r="L105" s="99">
        <v>0</v>
      </c>
      <c r="M105" s="99">
        <v>0</v>
      </c>
      <c r="N105" s="99">
        <v>0</v>
      </c>
      <c r="O105" s="99">
        <v>0</v>
      </c>
      <c r="P105" s="99">
        <v>0</v>
      </c>
      <c r="Q105" s="99">
        <v>0</v>
      </c>
      <c r="R105" s="99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  <c r="AA105" s="99">
        <v>0</v>
      </c>
      <c r="AB105" s="99">
        <v>0</v>
      </c>
      <c r="AC105" s="99">
        <v>0</v>
      </c>
      <c r="AD105" s="99">
        <v>0</v>
      </c>
      <c r="AE105" s="105">
        <v>8.3000000000000007</v>
      </c>
      <c r="AF105" s="99">
        <v>0</v>
      </c>
      <c r="AG105" s="99">
        <v>0</v>
      </c>
      <c r="AH105" s="99">
        <v>0</v>
      </c>
      <c r="AI105" s="99">
        <v>0</v>
      </c>
      <c r="AJ105" s="99">
        <v>0</v>
      </c>
      <c r="AK105" s="99">
        <v>0</v>
      </c>
      <c r="AL105" s="99">
        <v>0</v>
      </c>
      <c r="AM105" s="105">
        <v>8.3000000000000007</v>
      </c>
      <c r="AN105" s="99">
        <v>0</v>
      </c>
      <c r="AO105" s="101" t="s">
        <v>159</v>
      </c>
    </row>
    <row r="106" spans="1:41" s="102" customFormat="1" ht="25.5" x14ac:dyDescent="0.25">
      <c r="A106" s="95" t="s">
        <v>430</v>
      </c>
      <c r="B106" s="96" t="s">
        <v>456</v>
      </c>
      <c r="C106" s="89" t="s">
        <v>457</v>
      </c>
      <c r="D106" s="97" t="s">
        <v>41</v>
      </c>
      <c r="E106" s="97">
        <v>2018</v>
      </c>
      <c r="F106" s="97">
        <v>2018</v>
      </c>
      <c r="G106" s="97">
        <v>2017</v>
      </c>
      <c r="H106" s="98">
        <v>0</v>
      </c>
      <c r="I106" s="99">
        <v>0</v>
      </c>
      <c r="J106" s="99">
        <v>0</v>
      </c>
      <c r="K106" s="105">
        <v>6.6398305084745761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  <c r="AA106" s="99">
        <v>0</v>
      </c>
      <c r="AB106" s="99">
        <v>0</v>
      </c>
      <c r="AC106" s="99">
        <v>0</v>
      </c>
      <c r="AD106" s="99">
        <v>0</v>
      </c>
      <c r="AE106" s="105">
        <v>6.6398305084745761</v>
      </c>
      <c r="AF106" s="99">
        <v>0</v>
      </c>
      <c r="AG106" s="99">
        <v>0</v>
      </c>
      <c r="AH106" s="99">
        <v>0</v>
      </c>
      <c r="AI106" s="99">
        <v>0</v>
      </c>
      <c r="AJ106" s="99">
        <v>0</v>
      </c>
      <c r="AK106" s="99">
        <v>0</v>
      </c>
      <c r="AL106" s="99">
        <v>0</v>
      </c>
      <c r="AM106" s="105">
        <v>6.6398305084745761</v>
      </c>
      <c r="AN106" s="99">
        <v>0</v>
      </c>
      <c r="AO106" s="101" t="s">
        <v>159</v>
      </c>
    </row>
    <row r="107" spans="1:41" s="102" customFormat="1" ht="25.5" x14ac:dyDescent="0.25">
      <c r="A107" s="95" t="s">
        <v>430</v>
      </c>
      <c r="B107" s="96" t="s">
        <v>458</v>
      </c>
      <c r="C107" s="89" t="s">
        <v>459</v>
      </c>
      <c r="D107" s="97" t="s">
        <v>41</v>
      </c>
      <c r="E107" s="97">
        <v>2019</v>
      </c>
      <c r="F107" s="97">
        <v>2019</v>
      </c>
      <c r="G107" s="97">
        <v>2018</v>
      </c>
      <c r="H107" s="98">
        <v>0</v>
      </c>
      <c r="I107" s="99">
        <v>0</v>
      </c>
      <c r="J107" s="99">
        <v>0</v>
      </c>
      <c r="K107" s="105">
        <v>16.600000000000001</v>
      </c>
      <c r="L107" s="99">
        <v>0</v>
      </c>
      <c r="M107" s="99">
        <v>0</v>
      </c>
      <c r="N107" s="99">
        <v>0</v>
      </c>
      <c r="O107" s="99">
        <v>0</v>
      </c>
      <c r="P107" s="99">
        <v>0</v>
      </c>
      <c r="Q107" s="99">
        <v>0</v>
      </c>
      <c r="R107" s="99">
        <v>0</v>
      </c>
      <c r="S107" s="99">
        <v>0</v>
      </c>
      <c r="T107" s="99">
        <v>0</v>
      </c>
      <c r="U107" s="99">
        <v>0</v>
      </c>
      <c r="V107" s="99">
        <v>0</v>
      </c>
      <c r="W107" s="99">
        <v>0</v>
      </c>
      <c r="X107" s="99">
        <v>0</v>
      </c>
      <c r="Y107" s="99">
        <v>0</v>
      </c>
      <c r="Z107" s="99">
        <v>0</v>
      </c>
      <c r="AA107" s="99">
        <v>0</v>
      </c>
      <c r="AB107" s="99">
        <v>0</v>
      </c>
      <c r="AC107" s="99">
        <v>0</v>
      </c>
      <c r="AD107" s="99">
        <v>0</v>
      </c>
      <c r="AE107" s="99">
        <v>0</v>
      </c>
      <c r="AF107" s="99">
        <v>0</v>
      </c>
      <c r="AG107" s="105">
        <v>16.600000000000001</v>
      </c>
      <c r="AH107" s="99">
        <v>0</v>
      </c>
      <c r="AI107" s="99">
        <v>0</v>
      </c>
      <c r="AJ107" s="99">
        <v>0</v>
      </c>
      <c r="AK107" s="99">
        <v>0</v>
      </c>
      <c r="AL107" s="99">
        <v>0</v>
      </c>
      <c r="AM107" s="105">
        <v>16.600000000000001</v>
      </c>
      <c r="AN107" s="99">
        <v>0</v>
      </c>
      <c r="AO107" s="101" t="s">
        <v>159</v>
      </c>
    </row>
    <row r="108" spans="1:41" s="102" customFormat="1" ht="25.5" x14ac:dyDescent="0.25">
      <c r="A108" s="95" t="s">
        <v>70</v>
      </c>
      <c r="B108" s="96" t="s">
        <v>460</v>
      </c>
      <c r="C108" s="89" t="s">
        <v>461</v>
      </c>
      <c r="D108" s="97" t="s">
        <v>41</v>
      </c>
      <c r="E108" s="97">
        <v>2019</v>
      </c>
      <c r="F108" s="97">
        <v>2019</v>
      </c>
      <c r="G108" s="97">
        <v>2018</v>
      </c>
      <c r="H108" s="98">
        <v>0</v>
      </c>
      <c r="I108" s="99">
        <v>0</v>
      </c>
      <c r="J108" s="99">
        <v>0</v>
      </c>
      <c r="K108" s="105">
        <v>1.659322033898305</v>
      </c>
      <c r="L108" s="99">
        <v>0</v>
      </c>
      <c r="M108" s="99">
        <v>0</v>
      </c>
      <c r="N108" s="99">
        <v>0</v>
      </c>
      <c r="O108" s="99">
        <v>0</v>
      </c>
      <c r="P108" s="99">
        <v>0</v>
      </c>
      <c r="Q108" s="99">
        <v>0</v>
      </c>
      <c r="R108" s="99">
        <v>0</v>
      </c>
      <c r="S108" s="99">
        <v>0</v>
      </c>
      <c r="T108" s="99">
        <v>0</v>
      </c>
      <c r="U108" s="99">
        <v>0</v>
      </c>
      <c r="V108" s="99">
        <v>0</v>
      </c>
      <c r="W108" s="99">
        <v>0</v>
      </c>
      <c r="X108" s="99">
        <v>0</v>
      </c>
      <c r="Y108" s="99">
        <v>0</v>
      </c>
      <c r="Z108" s="99">
        <v>0</v>
      </c>
      <c r="AA108" s="99">
        <v>0</v>
      </c>
      <c r="AB108" s="99">
        <v>0</v>
      </c>
      <c r="AC108" s="99">
        <v>0</v>
      </c>
      <c r="AD108" s="99">
        <v>0</v>
      </c>
      <c r="AE108" s="99">
        <v>0</v>
      </c>
      <c r="AF108" s="99">
        <v>0</v>
      </c>
      <c r="AG108" s="105">
        <v>1.659322033898305</v>
      </c>
      <c r="AH108" s="99">
        <v>0</v>
      </c>
      <c r="AI108" s="99">
        <v>0</v>
      </c>
      <c r="AJ108" s="99">
        <v>0</v>
      </c>
      <c r="AK108" s="99">
        <v>0</v>
      </c>
      <c r="AL108" s="99">
        <v>0</v>
      </c>
      <c r="AM108" s="105">
        <v>1.659322033898305</v>
      </c>
      <c r="AN108" s="99">
        <v>0</v>
      </c>
      <c r="AO108" s="101" t="s">
        <v>159</v>
      </c>
    </row>
    <row r="109" spans="1:41" s="102" customFormat="1" ht="25.5" x14ac:dyDescent="0.25">
      <c r="A109" s="95" t="s">
        <v>70</v>
      </c>
      <c r="B109" s="96" t="s">
        <v>462</v>
      </c>
      <c r="C109" s="89" t="s">
        <v>463</v>
      </c>
      <c r="D109" s="97" t="s">
        <v>41</v>
      </c>
      <c r="E109" s="97">
        <v>2019</v>
      </c>
      <c r="F109" s="97">
        <v>2019</v>
      </c>
      <c r="G109" s="97">
        <v>2018</v>
      </c>
      <c r="H109" s="98">
        <v>0</v>
      </c>
      <c r="I109" s="99">
        <v>0</v>
      </c>
      <c r="J109" s="99">
        <v>0</v>
      </c>
      <c r="K109" s="105">
        <v>6.6398305084745761</v>
      </c>
      <c r="L109" s="99">
        <v>0</v>
      </c>
      <c r="M109" s="99">
        <v>0</v>
      </c>
      <c r="N109" s="99">
        <v>0</v>
      </c>
      <c r="O109" s="99">
        <v>0</v>
      </c>
      <c r="P109" s="99">
        <v>0</v>
      </c>
      <c r="Q109" s="99">
        <v>0</v>
      </c>
      <c r="R109" s="99">
        <v>0</v>
      </c>
      <c r="S109" s="99">
        <v>0</v>
      </c>
      <c r="T109" s="99">
        <v>0</v>
      </c>
      <c r="U109" s="99">
        <v>0</v>
      </c>
      <c r="V109" s="99">
        <v>0</v>
      </c>
      <c r="W109" s="99">
        <v>0</v>
      </c>
      <c r="X109" s="99">
        <v>0</v>
      </c>
      <c r="Y109" s="99">
        <v>0</v>
      </c>
      <c r="Z109" s="99">
        <v>0</v>
      </c>
      <c r="AA109" s="99">
        <v>0</v>
      </c>
      <c r="AB109" s="99">
        <v>0</v>
      </c>
      <c r="AC109" s="99">
        <v>0</v>
      </c>
      <c r="AD109" s="99">
        <v>0</v>
      </c>
      <c r="AE109" s="99">
        <v>0</v>
      </c>
      <c r="AF109" s="99">
        <v>0</v>
      </c>
      <c r="AG109" s="105">
        <v>6.6398305084745761</v>
      </c>
      <c r="AH109" s="99">
        <v>0</v>
      </c>
      <c r="AI109" s="99">
        <v>0</v>
      </c>
      <c r="AJ109" s="99">
        <v>0</v>
      </c>
      <c r="AK109" s="99">
        <v>0</v>
      </c>
      <c r="AL109" s="99">
        <v>0</v>
      </c>
      <c r="AM109" s="105">
        <v>6.6398305084745761</v>
      </c>
      <c r="AN109" s="99">
        <v>0</v>
      </c>
      <c r="AO109" s="101" t="s">
        <v>159</v>
      </c>
    </row>
    <row r="110" spans="1:41" s="32" customFormat="1" ht="25.5" x14ac:dyDescent="0.25">
      <c r="A110" s="26" t="s">
        <v>70</v>
      </c>
      <c r="B110" s="27" t="s">
        <v>464</v>
      </c>
      <c r="C110" s="31" t="s">
        <v>465</v>
      </c>
      <c r="D110" s="28" t="s">
        <v>41</v>
      </c>
      <c r="E110" s="28">
        <v>2020</v>
      </c>
      <c r="F110" s="28">
        <v>2020</v>
      </c>
      <c r="G110" s="28">
        <v>2019</v>
      </c>
      <c r="H110" s="30">
        <v>0</v>
      </c>
      <c r="I110" s="29">
        <v>0</v>
      </c>
      <c r="J110" s="29">
        <v>0</v>
      </c>
      <c r="K110" s="106">
        <v>7.5330000000000004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106">
        <v>7.5330000000000004</v>
      </c>
      <c r="AJ110" s="29">
        <v>0</v>
      </c>
      <c r="AK110" s="29">
        <v>0</v>
      </c>
      <c r="AL110" s="29">
        <v>0</v>
      </c>
      <c r="AM110" s="106">
        <v>7.5330000000000004</v>
      </c>
      <c r="AN110" s="29">
        <v>0</v>
      </c>
      <c r="AO110" s="107" t="s">
        <v>159</v>
      </c>
    </row>
    <row r="111" spans="1:41" s="32" customFormat="1" ht="25.5" x14ac:dyDescent="0.25">
      <c r="A111" s="26" t="s">
        <v>70</v>
      </c>
      <c r="B111" s="27" t="s">
        <v>466</v>
      </c>
      <c r="C111" s="31" t="s">
        <v>467</v>
      </c>
      <c r="D111" s="28" t="s">
        <v>41</v>
      </c>
      <c r="E111" s="28">
        <v>2020</v>
      </c>
      <c r="F111" s="28">
        <v>2020</v>
      </c>
      <c r="G111" s="28">
        <v>2019</v>
      </c>
      <c r="H111" s="30">
        <v>0</v>
      </c>
      <c r="I111" s="29">
        <v>0</v>
      </c>
      <c r="J111" s="29">
        <v>0</v>
      </c>
      <c r="K111" s="106">
        <v>7.5330000000000004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106">
        <v>7.5330000000000004</v>
      </c>
      <c r="AJ111" s="29">
        <v>0</v>
      </c>
      <c r="AK111" s="29">
        <v>0</v>
      </c>
      <c r="AL111" s="29">
        <v>0</v>
      </c>
      <c r="AM111" s="106">
        <v>7.5330000000000004</v>
      </c>
      <c r="AN111" s="29">
        <v>0</v>
      </c>
      <c r="AO111" s="107" t="s">
        <v>159</v>
      </c>
    </row>
    <row r="112" spans="1:41" s="102" customFormat="1" ht="38.25" x14ac:dyDescent="0.25">
      <c r="A112" s="95" t="s">
        <v>70</v>
      </c>
      <c r="B112" s="96" t="s">
        <v>468</v>
      </c>
      <c r="C112" s="89" t="s">
        <v>469</v>
      </c>
      <c r="D112" s="97" t="s">
        <v>41</v>
      </c>
      <c r="E112" s="97">
        <v>2020</v>
      </c>
      <c r="F112" s="97">
        <v>2020</v>
      </c>
      <c r="G112" s="97">
        <v>2019</v>
      </c>
      <c r="H112" s="98">
        <v>0</v>
      </c>
      <c r="I112" s="99">
        <v>0</v>
      </c>
      <c r="J112" s="99">
        <v>0</v>
      </c>
      <c r="K112" s="105">
        <v>14.939830508474577</v>
      </c>
      <c r="L112" s="99">
        <v>0</v>
      </c>
      <c r="M112" s="99">
        <v>0</v>
      </c>
      <c r="N112" s="99">
        <v>0</v>
      </c>
      <c r="O112" s="99">
        <v>0</v>
      </c>
      <c r="P112" s="99">
        <v>0</v>
      </c>
      <c r="Q112" s="99">
        <v>0</v>
      </c>
      <c r="R112" s="99">
        <v>0</v>
      </c>
      <c r="S112" s="99">
        <v>0</v>
      </c>
      <c r="T112" s="99">
        <v>0</v>
      </c>
      <c r="U112" s="99">
        <v>0</v>
      </c>
      <c r="V112" s="99">
        <v>0</v>
      </c>
      <c r="W112" s="99">
        <v>0</v>
      </c>
      <c r="X112" s="99">
        <v>0</v>
      </c>
      <c r="Y112" s="99">
        <v>0</v>
      </c>
      <c r="Z112" s="99">
        <v>0</v>
      </c>
      <c r="AA112" s="99">
        <v>0</v>
      </c>
      <c r="AB112" s="99">
        <v>0</v>
      </c>
      <c r="AC112" s="99">
        <v>0</v>
      </c>
      <c r="AD112" s="99">
        <v>0</v>
      </c>
      <c r="AE112" s="99">
        <v>0</v>
      </c>
      <c r="AF112" s="99">
        <v>0</v>
      </c>
      <c r="AG112" s="99">
        <v>0</v>
      </c>
      <c r="AH112" s="99">
        <v>0</v>
      </c>
      <c r="AI112" s="105">
        <v>14.939830508474577</v>
      </c>
      <c r="AJ112" s="99">
        <v>0</v>
      </c>
      <c r="AK112" s="99">
        <v>0</v>
      </c>
      <c r="AL112" s="99">
        <v>0</v>
      </c>
      <c r="AM112" s="105">
        <v>14.939830508474577</v>
      </c>
      <c r="AN112" s="99">
        <v>0</v>
      </c>
      <c r="AO112" s="101" t="s">
        <v>159</v>
      </c>
    </row>
    <row r="113" spans="1:41" s="102" customFormat="1" ht="25.5" x14ac:dyDescent="0.25">
      <c r="A113" s="95" t="s">
        <v>70</v>
      </c>
      <c r="B113" s="96" t="s">
        <v>470</v>
      </c>
      <c r="C113" s="89" t="s">
        <v>471</v>
      </c>
      <c r="D113" s="97" t="s">
        <v>41</v>
      </c>
      <c r="E113" s="97">
        <v>2020</v>
      </c>
      <c r="F113" s="97">
        <v>2020</v>
      </c>
      <c r="G113" s="97">
        <v>2019</v>
      </c>
      <c r="H113" s="98">
        <v>0</v>
      </c>
      <c r="I113" s="99">
        <v>0</v>
      </c>
      <c r="J113" s="99">
        <v>0</v>
      </c>
      <c r="K113" s="105">
        <v>14.939830508474577</v>
      </c>
      <c r="L113" s="99">
        <v>0</v>
      </c>
      <c r="M113" s="99">
        <v>0</v>
      </c>
      <c r="N113" s="99">
        <v>0</v>
      </c>
      <c r="O113" s="99">
        <v>0</v>
      </c>
      <c r="P113" s="99">
        <v>0</v>
      </c>
      <c r="Q113" s="99">
        <v>0</v>
      </c>
      <c r="R113" s="99">
        <v>0</v>
      </c>
      <c r="S113" s="99">
        <v>0</v>
      </c>
      <c r="T113" s="99">
        <v>0</v>
      </c>
      <c r="U113" s="99">
        <v>0</v>
      </c>
      <c r="V113" s="99">
        <v>0</v>
      </c>
      <c r="W113" s="99">
        <v>0</v>
      </c>
      <c r="X113" s="99">
        <v>0</v>
      </c>
      <c r="Y113" s="99">
        <v>0</v>
      </c>
      <c r="Z113" s="99">
        <v>0</v>
      </c>
      <c r="AA113" s="99">
        <v>0</v>
      </c>
      <c r="AB113" s="99">
        <v>0</v>
      </c>
      <c r="AC113" s="99">
        <v>0</v>
      </c>
      <c r="AD113" s="99">
        <v>0</v>
      </c>
      <c r="AE113" s="99">
        <v>0</v>
      </c>
      <c r="AF113" s="99">
        <v>0</v>
      </c>
      <c r="AG113" s="99">
        <v>0</v>
      </c>
      <c r="AH113" s="99">
        <v>0</v>
      </c>
      <c r="AI113" s="105">
        <v>14.939830508474577</v>
      </c>
      <c r="AJ113" s="99">
        <v>0</v>
      </c>
      <c r="AK113" s="99">
        <v>0</v>
      </c>
      <c r="AL113" s="99">
        <v>0</v>
      </c>
      <c r="AM113" s="105">
        <v>14.939830508474577</v>
      </c>
      <c r="AN113" s="99">
        <v>0</v>
      </c>
      <c r="AO113" s="101" t="s">
        <v>159</v>
      </c>
    </row>
    <row r="114" spans="1:41" s="102" customFormat="1" ht="25.5" x14ac:dyDescent="0.25">
      <c r="A114" s="95" t="s">
        <v>70</v>
      </c>
      <c r="B114" s="88" t="s">
        <v>472</v>
      </c>
      <c r="C114" s="89" t="s">
        <v>473</v>
      </c>
      <c r="D114" s="97" t="s">
        <v>41</v>
      </c>
      <c r="E114" s="97">
        <v>2021</v>
      </c>
      <c r="F114" s="97">
        <v>2021</v>
      </c>
      <c r="G114" s="97">
        <v>2020</v>
      </c>
      <c r="H114" s="98">
        <v>0</v>
      </c>
      <c r="I114" s="99">
        <v>0</v>
      </c>
      <c r="J114" s="99">
        <v>0</v>
      </c>
      <c r="K114" s="105">
        <v>9.9593220338983048</v>
      </c>
      <c r="L114" s="99">
        <v>0</v>
      </c>
      <c r="M114" s="99">
        <v>0</v>
      </c>
      <c r="N114" s="99">
        <v>0</v>
      </c>
      <c r="O114" s="99">
        <v>0</v>
      </c>
      <c r="P114" s="99">
        <v>0</v>
      </c>
      <c r="Q114" s="99">
        <v>0</v>
      </c>
      <c r="R114" s="99">
        <v>0</v>
      </c>
      <c r="S114" s="99">
        <v>0</v>
      </c>
      <c r="T114" s="99">
        <v>0</v>
      </c>
      <c r="U114" s="99">
        <v>0</v>
      </c>
      <c r="V114" s="99">
        <v>0</v>
      </c>
      <c r="W114" s="99">
        <v>0</v>
      </c>
      <c r="X114" s="99">
        <v>0</v>
      </c>
      <c r="Y114" s="99">
        <v>0</v>
      </c>
      <c r="Z114" s="99">
        <v>0</v>
      </c>
      <c r="AA114" s="99">
        <v>0</v>
      </c>
      <c r="AB114" s="99">
        <v>0</v>
      </c>
      <c r="AC114" s="99">
        <v>0</v>
      </c>
      <c r="AD114" s="99">
        <v>0</v>
      </c>
      <c r="AE114" s="99">
        <v>0</v>
      </c>
      <c r="AF114" s="99">
        <v>0</v>
      </c>
      <c r="AG114" s="99">
        <v>0</v>
      </c>
      <c r="AH114" s="99">
        <v>0</v>
      </c>
      <c r="AI114" s="99">
        <v>0</v>
      </c>
      <c r="AJ114" s="99">
        <v>0</v>
      </c>
      <c r="AK114" s="105">
        <v>9.9593220338983048</v>
      </c>
      <c r="AL114" s="99">
        <v>0</v>
      </c>
      <c r="AM114" s="105">
        <v>9.9593220338983048</v>
      </c>
      <c r="AN114" s="99">
        <v>0</v>
      </c>
      <c r="AO114" s="101" t="s">
        <v>159</v>
      </c>
    </row>
    <row r="115" spans="1:41" s="102" customFormat="1" ht="25.5" x14ac:dyDescent="0.25">
      <c r="A115" s="95" t="s">
        <v>70</v>
      </c>
      <c r="B115" s="88" t="s">
        <v>474</v>
      </c>
      <c r="C115" s="89" t="s">
        <v>475</v>
      </c>
      <c r="D115" s="97" t="s">
        <v>41</v>
      </c>
      <c r="E115" s="97">
        <v>2021</v>
      </c>
      <c r="F115" s="97">
        <v>2021</v>
      </c>
      <c r="G115" s="97">
        <v>2020</v>
      </c>
      <c r="H115" s="98">
        <v>0</v>
      </c>
      <c r="I115" s="99">
        <v>0</v>
      </c>
      <c r="J115" s="99">
        <v>0</v>
      </c>
      <c r="K115" s="105">
        <v>4.9796610169491524</v>
      </c>
      <c r="L115" s="99">
        <v>0</v>
      </c>
      <c r="M115" s="99">
        <v>0</v>
      </c>
      <c r="N115" s="99">
        <v>0</v>
      </c>
      <c r="O115" s="99">
        <v>0</v>
      </c>
      <c r="P115" s="99">
        <v>0</v>
      </c>
      <c r="Q115" s="99">
        <v>0</v>
      </c>
      <c r="R115" s="99">
        <v>0</v>
      </c>
      <c r="S115" s="99">
        <v>0</v>
      </c>
      <c r="T115" s="99">
        <v>0</v>
      </c>
      <c r="U115" s="99">
        <v>0</v>
      </c>
      <c r="V115" s="99">
        <v>0</v>
      </c>
      <c r="W115" s="99">
        <v>0</v>
      </c>
      <c r="X115" s="99">
        <v>0</v>
      </c>
      <c r="Y115" s="99">
        <v>0</v>
      </c>
      <c r="Z115" s="99">
        <v>0</v>
      </c>
      <c r="AA115" s="99">
        <v>0</v>
      </c>
      <c r="AB115" s="99">
        <v>0</v>
      </c>
      <c r="AC115" s="99">
        <v>0</v>
      </c>
      <c r="AD115" s="99">
        <v>0</v>
      </c>
      <c r="AE115" s="99">
        <v>0</v>
      </c>
      <c r="AF115" s="99">
        <v>0</v>
      </c>
      <c r="AG115" s="99">
        <v>0</v>
      </c>
      <c r="AH115" s="99">
        <v>0</v>
      </c>
      <c r="AI115" s="99">
        <v>0</v>
      </c>
      <c r="AJ115" s="99">
        <v>0</v>
      </c>
      <c r="AK115" s="105">
        <v>4.9796610169491524</v>
      </c>
      <c r="AL115" s="99">
        <v>0</v>
      </c>
      <c r="AM115" s="105">
        <v>4.9796610169491524</v>
      </c>
      <c r="AN115" s="99">
        <v>0</v>
      </c>
      <c r="AO115" s="101" t="s">
        <v>159</v>
      </c>
    </row>
    <row r="116" spans="1:41" s="102" customFormat="1" ht="25.5" x14ac:dyDescent="0.25">
      <c r="A116" s="95" t="s">
        <v>70</v>
      </c>
      <c r="B116" s="88" t="s">
        <v>476</v>
      </c>
      <c r="C116" s="89" t="s">
        <v>477</v>
      </c>
      <c r="D116" s="97" t="s">
        <v>41</v>
      </c>
      <c r="E116" s="97">
        <v>2021</v>
      </c>
      <c r="F116" s="97">
        <v>2021</v>
      </c>
      <c r="G116" s="97">
        <v>2020</v>
      </c>
      <c r="H116" s="98">
        <v>0</v>
      </c>
      <c r="I116" s="99">
        <v>0</v>
      </c>
      <c r="J116" s="99">
        <v>0</v>
      </c>
      <c r="K116" s="105">
        <v>9.9593220338983048</v>
      </c>
      <c r="L116" s="99">
        <v>0</v>
      </c>
      <c r="M116" s="99">
        <v>0</v>
      </c>
      <c r="N116" s="99">
        <v>0</v>
      </c>
      <c r="O116" s="99">
        <v>0</v>
      </c>
      <c r="P116" s="99">
        <v>0</v>
      </c>
      <c r="Q116" s="99">
        <v>0</v>
      </c>
      <c r="R116" s="99">
        <v>0</v>
      </c>
      <c r="S116" s="99">
        <v>0</v>
      </c>
      <c r="T116" s="99">
        <v>0</v>
      </c>
      <c r="U116" s="99">
        <v>0</v>
      </c>
      <c r="V116" s="99">
        <v>0</v>
      </c>
      <c r="W116" s="99">
        <v>0</v>
      </c>
      <c r="X116" s="99">
        <v>0</v>
      </c>
      <c r="Y116" s="99">
        <v>0</v>
      </c>
      <c r="Z116" s="99">
        <v>0</v>
      </c>
      <c r="AA116" s="99">
        <v>0</v>
      </c>
      <c r="AB116" s="99">
        <v>0</v>
      </c>
      <c r="AC116" s="99">
        <v>0</v>
      </c>
      <c r="AD116" s="99">
        <v>0</v>
      </c>
      <c r="AE116" s="99">
        <v>0</v>
      </c>
      <c r="AF116" s="99">
        <v>0</v>
      </c>
      <c r="AG116" s="99">
        <v>0</v>
      </c>
      <c r="AH116" s="99">
        <v>0</v>
      </c>
      <c r="AI116" s="99">
        <v>0</v>
      </c>
      <c r="AJ116" s="99">
        <v>0</v>
      </c>
      <c r="AK116" s="105">
        <v>9.9593220338983048</v>
      </c>
      <c r="AL116" s="99">
        <v>0</v>
      </c>
      <c r="AM116" s="105">
        <v>9.9593220338983048</v>
      </c>
      <c r="AN116" s="99">
        <v>0</v>
      </c>
      <c r="AO116" s="101" t="s">
        <v>159</v>
      </c>
    </row>
    <row r="117" spans="1:41" s="102" customFormat="1" ht="25.5" x14ac:dyDescent="0.25">
      <c r="A117" s="95" t="s">
        <v>70</v>
      </c>
      <c r="B117" s="88" t="s">
        <v>478</v>
      </c>
      <c r="C117" s="89" t="s">
        <v>479</v>
      </c>
      <c r="D117" s="97" t="s">
        <v>41</v>
      </c>
      <c r="E117" s="97">
        <v>2021</v>
      </c>
      <c r="F117" s="97">
        <v>2021</v>
      </c>
      <c r="G117" s="97">
        <v>2020</v>
      </c>
      <c r="H117" s="98">
        <v>0</v>
      </c>
      <c r="I117" s="99">
        <v>0</v>
      </c>
      <c r="J117" s="99">
        <v>0</v>
      </c>
      <c r="K117" s="105">
        <v>9.9593220338983048</v>
      </c>
      <c r="L117" s="99">
        <v>0</v>
      </c>
      <c r="M117" s="99">
        <v>0</v>
      </c>
      <c r="N117" s="99">
        <v>0</v>
      </c>
      <c r="O117" s="99">
        <v>0</v>
      </c>
      <c r="P117" s="99">
        <v>0</v>
      </c>
      <c r="Q117" s="99">
        <v>0</v>
      </c>
      <c r="R117" s="99">
        <v>0</v>
      </c>
      <c r="S117" s="99">
        <v>0</v>
      </c>
      <c r="T117" s="99">
        <v>0</v>
      </c>
      <c r="U117" s="99">
        <v>0</v>
      </c>
      <c r="V117" s="99">
        <v>0</v>
      </c>
      <c r="W117" s="99">
        <v>0</v>
      </c>
      <c r="X117" s="99">
        <v>0</v>
      </c>
      <c r="Y117" s="99">
        <v>0</v>
      </c>
      <c r="Z117" s="99">
        <v>0</v>
      </c>
      <c r="AA117" s="99">
        <v>0</v>
      </c>
      <c r="AB117" s="99">
        <v>0</v>
      </c>
      <c r="AC117" s="99">
        <v>0</v>
      </c>
      <c r="AD117" s="99">
        <v>0</v>
      </c>
      <c r="AE117" s="99">
        <v>0</v>
      </c>
      <c r="AF117" s="99">
        <v>0</v>
      </c>
      <c r="AG117" s="99">
        <v>0</v>
      </c>
      <c r="AH117" s="99">
        <v>0</v>
      </c>
      <c r="AI117" s="99">
        <v>0</v>
      </c>
      <c r="AJ117" s="99">
        <v>0</v>
      </c>
      <c r="AK117" s="105">
        <v>9.9593220338983048</v>
      </c>
      <c r="AL117" s="99">
        <v>0</v>
      </c>
      <c r="AM117" s="105">
        <v>9.9593220338983048</v>
      </c>
      <c r="AN117" s="99">
        <v>0</v>
      </c>
      <c r="AO117" s="101" t="s">
        <v>159</v>
      </c>
    </row>
    <row r="118" spans="1:41" s="102" customFormat="1" ht="25.5" x14ac:dyDescent="0.25">
      <c r="A118" s="95" t="s">
        <v>70</v>
      </c>
      <c r="B118" s="88" t="s">
        <v>480</v>
      </c>
      <c r="C118" s="89" t="s">
        <v>481</v>
      </c>
      <c r="D118" s="97" t="s">
        <v>41</v>
      </c>
      <c r="E118" s="97">
        <v>2021</v>
      </c>
      <c r="F118" s="97">
        <v>2021</v>
      </c>
      <c r="G118" s="97">
        <v>2020</v>
      </c>
      <c r="H118" s="98">
        <v>0</v>
      </c>
      <c r="I118" s="99">
        <v>0</v>
      </c>
      <c r="J118" s="99">
        <v>0</v>
      </c>
      <c r="K118" s="105">
        <v>4.9796610169491524</v>
      </c>
      <c r="L118" s="99">
        <v>0</v>
      </c>
      <c r="M118" s="99">
        <v>0</v>
      </c>
      <c r="N118" s="99">
        <v>0</v>
      </c>
      <c r="O118" s="99">
        <v>0</v>
      </c>
      <c r="P118" s="99">
        <v>0</v>
      </c>
      <c r="Q118" s="99">
        <v>0</v>
      </c>
      <c r="R118" s="99">
        <v>0</v>
      </c>
      <c r="S118" s="99">
        <v>0</v>
      </c>
      <c r="T118" s="99">
        <v>0</v>
      </c>
      <c r="U118" s="99">
        <v>0</v>
      </c>
      <c r="V118" s="99">
        <v>0</v>
      </c>
      <c r="W118" s="99">
        <v>0</v>
      </c>
      <c r="X118" s="99">
        <v>0</v>
      </c>
      <c r="Y118" s="99">
        <v>0</v>
      </c>
      <c r="Z118" s="99">
        <v>0</v>
      </c>
      <c r="AA118" s="99">
        <v>0</v>
      </c>
      <c r="AB118" s="99">
        <v>0</v>
      </c>
      <c r="AC118" s="99">
        <v>0</v>
      </c>
      <c r="AD118" s="99">
        <v>0</v>
      </c>
      <c r="AE118" s="99">
        <v>0</v>
      </c>
      <c r="AF118" s="99">
        <v>0</v>
      </c>
      <c r="AG118" s="99">
        <v>0</v>
      </c>
      <c r="AH118" s="99">
        <v>0</v>
      </c>
      <c r="AI118" s="99">
        <v>0</v>
      </c>
      <c r="AJ118" s="99">
        <v>0</v>
      </c>
      <c r="AK118" s="105">
        <v>4.9796610169491524</v>
      </c>
      <c r="AL118" s="99">
        <v>0</v>
      </c>
      <c r="AM118" s="105">
        <v>4.9796610169491524</v>
      </c>
      <c r="AN118" s="99">
        <v>0</v>
      </c>
      <c r="AO118" s="101" t="s">
        <v>159</v>
      </c>
    </row>
    <row r="119" spans="1:41" s="102" customFormat="1" ht="25.5" x14ac:dyDescent="0.25">
      <c r="A119" s="95" t="s">
        <v>70</v>
      </c>
      <c r="B119" s="96" t="s">
        <v>482</v>
      </c>
      <c r="C119" s="89" t="s">
        <v>483</v>
      </c>
      <c r="D119" s="97" t="s">
        <v>41</v>
      </c>
      <c r="E119" s="97">
        <v>2021</v>
      </c>
      <c r="F119" s="97">
        <v>2021</v>
      </c>
      <c r="G119" s="97">
        <v>2020</v>
      </c>
      <c r="H119" s="98">
        <v>0</v>
      </c>
      <c r="I119" s="99">
        <v>0</v>
      </c>
      <c r="J119" s="99">
        <v>0</v>
      </c>
      <c r="K119" s="105">
        <v>9.9593220338983048</v>
      </c>
      <c r="L119" s="99">
        <v>0</v>
      </c>
      <c r="M119" s="99">
        <v>0</v>
      </c>
      <c r="N119" s="99">
        <v>0</v>
      </c>
      <c r="O119" s="99">
        <v>0</v>
      </c>
      <c r="P119" s="99">
        <v>0</v>
      </c>
      <c r="Q119" s="99">
        <v>0</v>
      </c>
      <c r="R119" s="99">
        <v>0</v>
      </c>
      <c r="S119" s="99">
        <v>0</v>
      </c>
      <c r="T119" s="99">
        <v>0</v>
      </c>
      <c r="U119" s="99">
        <v>0</v>
      </c>
      <c r="V119" s="99">
        <v>0</v>
      </c>
      <c r="W119" s="99">
        <v>0</v>
      </c>
      <c r="X119" s="99">
        <v>0</v>
      </c>
      <c r="Y119" s="99">
        <v>0</v>
      </c>
      <c r="Z119" s="99">
        <v>0</v>
      </c>
      <c r="AA119" s="99">
        <v>0</v>
      </c>
      <c r="AB119" s="99">
        <v>0</v>
      </c>
      <c r="AC119" s="99">
        <v>0</v>
      </c>
      <c r="AD119" s="99">
        <v>0</v>
      </c>
      <c r="AE119" s="99">
        <v>0</v>
      </c>
      <c r="AF119" s="99">
        <v>0</v>
      </c>
      <c r="AG119" s="99">
        <v>0</v>
      </c>
      <c r="AH119" s="99">
        <v>0</v>
      </c>
      <c r="AI119" s="99">
        <v>0</v>
      </c>
      <c r="AJ119" s="99">
        <v>0</v>
      </c>
      <c r="AK119" s="105">
        <v>9.9593220338983048</v>
      </c>
      <c r="AL119" s="99">
        <v>0</v>
      </c>
      <c r="AM119" s="105">
        <v>9.9593220338983048</v>
      </c>
      <c r="AN119" s="99">
        <v>0</v>
      </c>
      <c r="AO119" s="101" t="s">
        <v>159</v>
      </c>
    </row>
    <row r="120" spans="1:41" s="62" customFormat="1" ht="38.25" x14ac:dyDescent="0.25">
      <c r="A120" s="10" t="s">
        <v>68</v>
      </c>
      <c r="B120" s="11" t="s">
        <v>69</v>
      </c>
      <c r="C120" s="59" t="s">
        <v>150</v>
      </c>
      <c r="D120" s="59" t="s">
        <v>150</v>
      </c>
      <c r="E120" s="59" t="s">
        <v>150</v>
      </c>
      <c r="F120" s="59" t="s">
        <v>150</v>
      </c>
      <c r="G120" s="59" t="s">
        <v>150</v>
      </c>
      <c r="H120" s="60">
        <f>H121+H162</f>
        <v>0</v>
      </c>
      <c r="I120" s="60">
        <f t="shared" ref="I120:O120" si="15">I121+I162</f>
        <v>0</v>
      </c>
      <c r="J120" s="60">
        <f t="shared" si="15"/>
        <v>0</v>
      </c>
      <c r="K120" s="60">
        <f t="shared" si="15"/>
        <v>124.35508474576272</v>
      </c>
      <c r="L120" s="60">
        <f t="shared" si="15"/>
        <v>0</v>
      </c>
      <c r="M120" s="60">
        <f t="shared" si="15"/>
        <v>0</v>
      </c>
      <c r="N120" s="60">
        <f t="shared" si="15"/>
        <v>124.35508474576272</v>
      </c>
      <c r="O120" s="60">
        <f t="shared" si="15"/>
        <v>0</v>
      </c>
      <c r="P120" s="60">
        <f t="shared" ref="P120" si="16">P121+P162</f>
        <v>0</v>
      </c>
      <c r="Q120" s="60">
        <f t="shared" ref="Q120" si="17">Q121+Q162</f>
        <v>0</v>
      </c>
      <c r="R120" s="60">
        <f t="shared" ref="R120" si="18">R121+R162</f>
        <v>0</v>
      </c>
      <c r="S120" s="60">
        <f t="shared" ref="S120" si="19">S121+S162</f>
        <v>0</v>
      </c>
      <c r="T120" s="60">
        <f t="shared" ref="T120" si="20">T121+T162</f>
        <v>0</v>
      </c>
      <c r="U120" s="60">
        <f t="shared" ref="U120:V120" si="21">U121+U162</f>
        <v>0</v>
      </c>
      <c r="V120" s="60">
        <f t="shared" si="21"/>
        <v>0</v>
      </c>
      <c r="W120" s="60">
        <f t="shared" ref="W120" si="22">W121+W162</f>
        <v>0</v>
      </c>
      <c r="X120" s="60">
        <f t="shared" ref="X120" si="23">X121+X162</f>
        <v>0</v>
      </c>
      <c r="Y120" s="60">
        <f t="shared" ref="Y120" si="24">Y121+Y162</f>
        <v>0</v>
      </c>
      <c r="Z120" s="60">
        <f t="shared" ref="Z120" si="25">Z121+Z162</f>
        <v>0</v>
      </c>
      <c r="AA120" s="60">
        <f t="shared" ref="AA120" si="26">AA121+AA162</f>
        <v>0</v>
      </c>
      <c r="AB120" s="60">
        <f t="shared" ref="AB120:AC120" si="27">AB121+AB162</f>
        <v>0</v>
      </c>
      <c r="AC120" s="60">
        <f t="shared" si="27"/>
        <v>26.594067796610176</v>
      </c>
      <c r="AD120" s="60">
        <f t="shared" ref="AD120" si="28">AD121+AD162</f>
        <v>0</v>
      </c>
      <c r="AE120" s="60">
        <f t="shared" ref="AE120" si="29">AE121+AE162</f>
        <v>13.877118644067798</v>
      </c>
      <c r="AF120" s="60">
        <f t="shared" ref="AF120" si="30">AF121+AF162</f>
        <v>0</v>
      </c>
      <c r="AG120" s="60">
        <f t="shared" ref="AG120" si="31">AG121+AG162</f>
        <v>31.011016949152541</v>
      </c>
      <c r="AH120" s="60">
        <f t="shared" ref="AH120" si="32">AH121+AH162</f>
        <v>0</v>
      </c>
      <c r="AI120" s="60">
        <f t="shared" ref="AI120:AJ120" si="33">AI121+AI162</f>
        <v>29.055084745762713</v>
      </c>
      <c r="AJ120" s="60">
        <f t="shared" si="33"/>
        <v>0</v>
      </c>
      <c r="AK120" s="60">
        <f t="shared" ref="AK120" si="34">AK121+AK162</f>
        <v>23.817796610169491</v>
      </c>
      <c r="AL120" s="60">
        <f t="shared" ref="AL120" si="35">AL121+AL162</f>
        <v>0</v>
      </c>
      <c r="AM120" s="60">
        <f t="shared" ref="AM120" si="36">AM121+AM162</f>
        <v>124.35508474576272</v>
      </c>
      <c r="AN120" s="60">
        <f t="shared" ref="AN120" si="37">AN121+AN162</f>
        <v>0</v>
      </c>
      <c r="AO120" s="61" t="s">
        <v>150</v>
      </c>
    </row>
    <row r="121" spans="1:41" s="62" customFormat="1" ht="25.5" x14ac:dyDescent="0.25">
      <c r="A121" s="10" t="s">
        <v>70</v>
      </c>
      <c r="B121" s="11" t="s">
        <v>71</v>
      </c>
      <c r="C121" s="59" t="s">
        <v>150</v>
      </c>
      <c r="D121" s="59" t="s">
        <v>150</v>
      </c>
      <c r="E121" s="59" t="s">
        <v>150</v>
      </c>
      <c r="F121" s="59" t="s">
        <v>150</v>
      </c>
      <c r="G121" s="59" t="s">
        <v>150</v>
      </c>
      <c r="H121" s="60">
        <f>SUM(H122:H161)</f>
        <v>0</v>
      </c>
      <c r="I121" s="60">
        <f t="shared" ref="I121:AN121" si="38">SUM(I122:I161)</f>
        <v>0</v>
      </c>
      <c r="J121" s="60">
        <f t="shared" si="38"/>
        <v>0</v>
      </c>
      <c r="K121" s="60">
        <f t="shared" si="38"/>
        <v>48.416101694915262</v>
      </c>
      <c r="L121" s="60">
        <f t="shared" si="38"/>
        <v>0</v>
      </c>
      <c r="M121" s="60">
        <f t="shared" si="38"/>
        <v>0</v>
      </c>
      <c r="N121" s="60">
        <f t="shared" si="38"/>
        <v>48.416101694915262</v>
      </c>
      <c r="O121" s="60">
        <f t="shared" si="38"/>
        <v>0</v>
      </c>
      <c r="P121" s="60">
        <f t="shared" si="38"/>
        <v>0</v>
      </c>
      <c r="Q121" s="60">
        <f t="shared" si="38"/>
        <v>0</v>
      </c>
      <c r="R121" s="60">
        <f t="shared" si="38"/>
        <v>0</v>
      </c>
      <c r="S121" s="60">
        <f t="shared" si="38"/>
        <v>0</v>
      </c>
      <c r="T121" s="60">
        <f t="shared" si="38"/>
        <v>0</v>
      </c>
      <c r="U121" s="60">
        <f t="shared" si="38"/>
        <v>0</v>
      </c>
      <c r="V121" s="60">
        <f t="shared" si="38"/>
        <v>0</v>
      </c>
      <c r="W121" s="60">
        <f t="shared" si="38"/>
        <v>0</v>
      </c>
      <c r="X121" s="60">
        <f t="shared" si="38"/>
        <v>0</v>
      </c>
      <c r="Y121" s="60">
        <f t="shared" si="38"/>
        <v>0</v>
      </c>
      <c r="Z121" s="60">
        <f t="shared" si="38"/>
        <v>0</v>
      </c>
      <c r="AA121" s="60">
        <f t="shared" si="38"/>
        <v>0</v>
      </c>
      <c r="AB121" s="60">
        <f t="shared" si="38"/>
        <v>0</v>
      </c>
      <c r="AC121" s="60">
        <f t="shared" si="38"/>
        <v>17.237288135593225</v>
      </c>
      <c r="AD121" s="60">
        <f t="shared" si="38"/>
        <v>0</v>
      </c>
      <c r="AE121" s="60">
        <f t="shared" si="38"/>
        <v>3.4610169491525427</v>
      </c>
      <c r="AF121" s="60">
        <f t="shared" si="38"/>
        <v>0</v>
      </c>
      <c r="AG121" s="60">
        <f t="shared" si="38"/>
        <v>12.044067796610166</v>
      </c>
      <c r="AH121" s="60">
        <f t="shared" si="38"/>
        <v>0</v>
      </c>
      <c r="AI121" s="60">
        <f t="shared" si="38"/>
        <v>7.1593220338983041</v>
      </c>
      <c r="AJ121" s="60">
        <f t="shared" si="38"/>
        <v>0</v>
      </c>
      <c r="AK121" s="60">
        <f t="shared" si="38"/>
        <v>8.5144067796610159</v>
      </c>
      <c r="AL121" s="60">
        <f t="shared" si="38"/>
        <v>0</v>
      </c>
      <c r="AM121" s="60">
        <f t="shared" si="38"/>
        <v>48.416101694915262</v>
      </c>
      <c r="AN121" s="60">
        <f t="shared" si="38"/>
        <v>0</v>
      </c>
      <c r="AO121" s="61" t="s">
        <v>150</v>
      </c>
    </row>
    <row r="122" spans="1:41" s="32" customFormat="1" ht="25.5" x14ac:dyDescent="0.25">
      <c r="A122" s="26" t="s">
        <v>251</v>
      </c>
      <c r="B122" s="27" t="s">
        <v>182</v>
      </c>
      <c r="C122" s="28" t="s">
        <v>183</v>
      </c>
      <c r="D122" s="28" t="s">
        <v>41</v>
      </c>
      <c r="E122" s="28">
        <v>2017</v>
      </c>
      <c r="F122" s="28">
        <v>2017</v>
      </c>
      <c r="G122" s="28" t="s">
        <v>150</v>
      </c>
      <c r="H122" s="29">
        <v>0</v>
      </c>
      <c r="I122" s="29">
        <v>0</v>
      </c>
      <c r="J122" s="29">
        <v>0</v>
      </c>
      <c r="K122" s="49">
        <v>3.2101694915254235</v>
      </c>
      <c r="L122" s="30">
        <v>0</v>
      </c>
      <c r="M122" s="30">
        <v>0</v>
      </c>
      <c r="N122" s="29">
        <f t="shared" ref="N122:N161" si="39">K122</f>
        <v>3.2101694915254235</v>
      </c>
      <c r="O122" s="30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29">
        <f t="shared" ref="AC122:AC123" si="40">K122</f>
        <v>3.2101694915254235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30">
        <v>0</v>
      </c>
      <c r="AL122" s="29">
        <v>0</v>
      </c>
      <c r="AM122" s="30">
        <f>SUM(AC122:AL122)</f>
        <v>3.2101694915254235</v>
      </c>
      <c r="AN122" s="30">
        <v>0</v>
      </c>
      <c r="AO122" s="50" t="s">
        <v>159</v>
      </c>
    </row>
    <row r="123" spans="1:41" s="32" customFormat="1" ht="25.5" x14ac:dyDescent="0.25">
      <c r="A123" s="26" t="s">
        <v>252</v>
      </c>
      <c r="B123" s="27" t="s">
        <v>184</v>
      </c>
      <c r="C123" s="28" t="s">
        <v>96</v>
      </c>
      <c r="D123" s="28" t="s">
        <v>41</v>
      </c>
      <c r="E123" s="28">
        <v>2017</v>
      </c>
      <c r="F123" s="28">
        <v>2017</v>
      </c>
      <c r="G123" s="28" t="s">
        <v>150</v>
      </c>
      <c r="H123" s="29">
        <v>0</v>
      </c>
      <c r="I123" s="29">
        <v>0</v>
      </c>
      <c r="J123" s="29">
        <v>0</v>
      </c>
      <c r="K123" s="49">
        <v>2.4372881355932203</v>
      </c>
      <c r="L123" s="30">
        <v>0</v>
      </c>
      <c r="M123" s="30">
        <v>0</v>
      </c>
      <c r="N123" s="29">
        <f t="shared" si="39"/>
        <v>2.4372881355932203</v>
      </c>
      <c r="O123" s="30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29">
        <f t="shared" si="40"/>
        <v>2.4372881355932203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30">
        <v>0</v>
      </c>
      <c r="AL123" s="29">
        <v>0</v>
      </c>
      <c r="AM123" s="30">
        <f t="shared" ref="AM123:AM161" si="41">SUM(AC123:AL123)</f>
        <v>2.4372881355932203</v>
      </c>
      <c r="AN123" s="30">
        <v>0</v>
      </c>
      <c r="AO123" s="50" t="s">
        <v>159</v>
      </c>
    </row>
    <row r="124" spans="1:41" s="32" customFormat="1" x14ac:dyDescent="0.25">
      <c r="A124" s="26" t="s">
        <v>253</v>
      </c>
      <c r="B124" s="27" t="s">
        <v>185</v>
      </c>
      <c r="C124" s="28" t="s">
        <v>97</v>
      </c>
      <c r="D124" s="28" t="s">
        <v>41</v>
      </c>
      <c r="E124" s="28">
        <v>2017</v>
      </c>
      <c r="F124" s="28">
        <v>2017</v>
      </c>
      <c r="G124" s="28" t="s">
        <v>150</v>
      </c>
      <c r="H124" s="29">
        <v>0</v>
      </c>
      <c r="I124" s="29">
        <v>0</v>
      </c>
      <c r="J124" s="29">
        <v>0</v>
      </c>
      <c r="K124" s="49">
        <v>0.64576271186440681</v>
      </c>
      <c r="L124" s="30">
        <v>0</v>
      </c>
      <c r="M124" s="30">
        <v>0</v>
      </c>
      <c r="N124" s="29">
        <f t="shared" si="39"/>
        <v>0.64576271186440681</v>
      </c>
      <c r="O124" s="30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29">
        <f>K124</f>
        <v>0.64576271186440681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30">
        <v>0</v>
      </c>
      <c r="AL124" s="29">
        <v>0</v>
      </c>
      <c r="AM124" s="30">
        <f t="shared" si="41"/>
        <v>0.64576271186440681</v>
      </c>
      <c r="AN124" s="30">
        <v>0</v>
      </c>
      <c r="AO124" s="50" t="s">
        <v>159</v>
      </c>
    </row>
    <row r="125" spans="1:41" s="32" customFormat="1" x14ac:dyDescent="0.25">
      <c r="A125" s="26" t="s">
        <v>254</v>
      </c>
      <c r="B125" s="27" t="s">
        <v>186</v>
      </c>
      <c r="C125" s="28" t="s">
        <v>98</v>
      </c>
      <c r="D125" s="28" t="s">
        <v>41</v>
      </c>
      <c r="E125" s="28">
        <v>2017</v>
      </c>
      <c r="F125" s="28">
        <v>2017</v>
      </c>
      <c r="G125" s="28" t="s">
        <v>150</v>
      </c>
      <c r="H125" s="29">
        <v>0</v>
      </c>
      <c r="I125" s="29">
        <v>0</v>
      </c>
      <c r="J125" s="29">
        <v>0</v>
      </c>
      <c r="K125" s="49">
        <v>0.76016949152542379</v>
      </c>
      <c r="L125" s="30">
        <v>0</v>
      </c>
      <c r="M125" s="30">
        <v>0</v>
      </c>
      <c r="N125" s="29">
        <f t="shared" si="39"/>
        <v>0.76016949152542379</v>
      </c>
      <c r="O125" s="30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29">
        <f t="shared" ref="AC125:AC134" si="42">K125</f>
        <v>0.76016949152542379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30">
        <v>0</v>
      </c>
      <c r="AL125" s="29">
        <v>0</v>
      </c>
      <c r="AM125" s="30">
        <f t="shared" si="41"/>
        <v>0.76016949152542379</v>
      </c>
      <c r="AN125" s="30">
        <v>0</v>
      </c>
      <c r="AO125" s="50" t="s">
        <v>159</v>
      </c>
    </row>
    <row r="126" spans="1:41" s="32" customFormat="1" x14ac:dyDescent="0.25">
      <c r="A126" s="26" t="s">
        <v>255</v>
      </c>
      <c r="B126" s="27" t="s">
        <v>187</v>
      </c>
      <c r="C126" s="28" t="s">
        <v>99</v>
      </c>
      <c r="D126" s="28" t="s">
        <v>41</v>
      </c>
      <c r="E126" s="28">
        <v>2017</v>
      </c>
      <c r="F126" s="28">
        <v>2017</v>
      </c>
      <c r="G126" s="28" t="s">
        <v>150</v>
      </c>
      <c r="H126" s="29">
        <v>0</v>
      </c>
      <c r="I126" s="29">
        <v>0</v>
      </c>
      <c r="J126" s="29">
        <v>0</v>
      </c>
      <c r="K126" s="49">
        <v>0.7737288135593221</v>
      </c>
      <c r="L126" s="30">
        <v>0</v>
      </c>
      <c r="M126" s="30">
        <v>0</v>
      </c>
      <c r="N126" s="29">
        <f t="shared" si="39"/>
        <v>0.7737288135593221</v>
      </c>
      <c r="O126" s="30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29">
        <f t="shared" si="42"/>
        <v>0.7737288135593221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30">
        <v>0</v>
      </c>
      <c r="AL126" s="29">
        <v>0</v>
      </c>
      <c r="AM126" s="30">
        <f t="shared" si="41"/>
        <v>0.7737288135593221</v>
      </c>
      <c r="AN126" s="30">
        <v>0</v>
      </c>
      <c r="AO126" s="50" t="s">
        <v>159</v>
      </c>
    </row>
    <row r="127" spans="1:41" s="32" customFormat="1" x14ac:dyDescent="0.25">
      <c r="A127" s="26" t="s">
        <v>256</v>
      </c>
      <c r="B127" s="27" t="s">
        <v>188</v>
      </c>
      <c r="C127" s="28" t="s">
        <v>100</v>
      </c>
      <c r="D127" s="28" t="s">
        <v>41</v>
      </c>
      <c r="E127" s="28">
        <v>2017</v>
      </c>
      <c r="F127" s="28">
        <v>2017</v>
      </c>
      <c r="G127" s="28" t="s">
        <v>150</v>
      </c>
      <c r="H127" s="29">
        <v>0</v>
      </c>
      <c r="I127" s="29">
        <v>0</v>
      </c>
      <c r="J127" s="29">
        <v>0</v>
      </c>
      <c r="K127" s="49">
        <v>1.0203389830508476</v>
      </c>
      <c r="L127" s="30">
        <v>0</v>
      </c>
      <c r="M127" s="30">
        <v>0</v>
      </c>
      <c r="N127" s="29">
        <f t="shared" si="39"/>
        <v>1.0203389830508476</v>
      </c>
      <c r="O127" s="30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29">
        <f t="shared" si="42"/>
        <v>1.0203389830508476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30">
        <v>0</v>
      </c>
      <c r="AL127" s="29">
        <v>0</v>
      </c>
      <c r="AM127" s="30">
        <f t="shared" si="41"/>
        <v>1.0203389830508476</v>
      </c>
      <c r="AN127" s="30">
        <v>0</v>
      </c>
      <c r="AO127" s="50" t="s">
        <v>159</v>
      </c>
    </row>
    <row r="128" spans="1:41" s="32" customFormat="1" x14ac:dyDescent="0.25">
      <c r="A128" s="26" t="s">
        <v>257</v>
      </c>
      <c r="B128" s="27" t="s">
        <v>189</v>
      </c>
      <c r="C128" s="28" t="s">
        <v>101</v>
      </c>
      <c r="D128" s="28" t="s">
        <v>41</v>
      </c>
      <c r="E128" s="28">
        <v>2017</v>
      </c>
      <c r="F128" s="28">
        <v>2017</v>
      </c>
      <c r="G128" s="28" t="s">
        <v>150</v>
      </c>
      <c r="H128" s="29">
        <v>0</v>
      </c>
      <c r="I128" s="29">
        <v>0</v>
      </c>
      <c r="J128" s="29">
        <v>0</v>
      </c>
      <c r="K128" s="49">
        <v>2.5144067796610172</v>
      </c>
      <c r="L128" s="30">
        <v>0</v>
      </c>
      <c r="M128" s="30">
        <v>0</v>
      </c>
      <c r="N128" s="29">
        <f t="shared" si="39"/>
        <v>2.5144067796610172</v>
      </c>
      <c r="O128" s="30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29">
        <f t="shared" si="42"/>
        <v>2.5144067796610172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30">
        <v>0</v>
      </c>
      <c r="AL128" s="29">
        <v>0</v>
      </c>
      <c r="AM128" s="30">
        <f t="shared" si="41"/>
        <v>2.5144067796610172</v>
      </c>
      <c r="AN128" s="30">
        <v>0</v>
      </c>
      <c r="AO128" s="50" t="s">
        <v>159</v>
      </c>
    </row>
    <row r="129" spans="1:41" s="32" customFormat="1" x14ac:dyDescent="0.25">
      <c r="A129" s="26" t="s">
        <v>258</v>
      </c>
      <c r="B129" s="27" t="s">
        <v>190</v>
      </c>
      <c r="C129" s="28" t="s">
        <v>102</v>
      </c>
      <c r="D129" s="28" t="s">
        <v>41</v>
      </c>
      <c r="E129" s="28">
        <v>2017</v>
      </c>
      <c r="F129" s="28">
        <v>2017</v>
      </c>
      <c r="G129" s="28" t="s">
        <v>150</v>
      </c>
      <c r="H129" s="29">
        <v>0</v>
      </c>
      <c r="I129" s="29">
        <v>0</v>
      </c>
      <c r="J129" s="29">
        <v>0</v>
      </c>
      <c r="K129" s="49">
        <v>1.9186440677966101</v>
      </c>
      <c r="L129" s="30">
        <v>0</v>
      </c>
      <c r="M129" s="30">
        <v>0</v>
      </c>
      <c r="N129" s="29">
        <f t="shared" si="39"/>
        <v>1.9186440677966101</v>
      </c>
      <c r="O129" s="30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29">
        <f t="shared" si="42"/>
        <v>1.9186440677966101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30">
        <v>0</v>
      </c>
      <c r="AL129" s="29">
        <v>0</v>
      </c>
      <c r="AM129" s="30">
        <f t="shared" si="41"/>
        <v>1.9186440677966101</v>
      </c>
      <c r="AN129" s="30">
        <v>0</v>
      </c>
      <c r="AO129" s="50" t="s">
        <v>159</v>
      </c>
    </row>
    <row r="130" spans="1:41" s="32" customFormat="1" x14ac:dyDescent="0.25">
      <c r="A130" s="26" t="s">
        <v>259</v>
      </c>
      <c r="B130" s="27" t="s">
        <v>191</v>
      </c>
      <c r="C130" s="28" t="s">
        <v>103</v>
      </c>
      <c r="D130" s="28" t="s">
        <v>41</v>
      </c>
      <c r="E130" s="28">
        <v>2017</v>
      </c>
      <c r="F130" s="28">
        <v>2017</v>
      </c>
      <c r="G130" s="28" t="s">
        <v>150</v>
      </c>
      <c r="H130" s="29">
        <v>0</v>
      </c>
      <c r="I130" s="29">
        <v>0</v>
      </c>
      <c r="J130" s="29">
        <v>0</v>
      </c>
      <c r="K130" s="49">
        <v>0.93474576271186449</v>
      </c>
      <c r="L130" s="30">
        <v>0</v>
      </c>
      <c r="M130" s="30">
        <v>0</v>
      </c>
      <c r="N130" s="29">
        <f t="shared" si="39"/>
        <v>0.93474576271186449</v>
      </c>
      <c r="O130" s="30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29">
        <f t="shared" si="42"/>
        <v>0.93474576271186449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30">
        <v>0</v>
      </c>
      <c r="AL130" s="29">
        <v>0</v>
      </c>
      <c r="AM130" s="30">
        <f t="shared" si="41"/>
        <v>0.93474576271186449</v>
      </c>
      <c r="AN130" s="30">
        <v>0</v>
      </c>
      <c r="AO130" s="50" t="s">
        <v>159</v>
      </c>
    </row>
    <row r="131" spans="1:41" s="32" customFormat="1" x14ac:dyDescent="0.25">
      <c r="A131" s="26" t="s">
        <v>260</v>
      </c>
      <c r="B131" s="27" t="s">
        <v>192</v>
      </c>
      <c r="C131" s="28" t="s">
        <v>104</v>
      </c>
      <c r="D131" s="28" t="s">
        <v>41</v>
      </c>
      <c r="E131" s="28">
        <v>2017</v>
      </c>
      <c r="F131" s="28">
        <v>2017</v>
      </c>
      <c r="G131" s="28" t="s">
        <v>150</v>
      </c>
      <c r="H131" s="29">
        <v>0</v>
      </c>
      <c r="I131" s="29">
        <v>0</v>
      </c>
      <c r="J131" s="29">
        <v>0</v>
      </c>
      <c r="K131" s="49">
        <v>0.58728813559322035</v>
      </c>
      <c r="L131" s="30">
        <v>0</v>
      </c>
      <c r="M131" s="30">
        <v>0</v>
      </c>
      <c r="N131" s="29">
        <f t="shared" si="39"/>
        <v>0.58728813559322035</v>
      </c>
      <c r="O131" s="30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29">
        <f t="shared" si="42"/>
        <v>0.58728813559322035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30">
        <v>0</v>
      </c>
      <c r="AL131" s="29">
        <v>0</v>
      </c>
      <c r="AM131" s="30">
        <f t="shared" si="41"/>
        <v>0.58728813559322035</v>
      </c>
      <c r="AN131" s="30">
        <v>0</v>
      </c>
      <c r="AO131" s="50" t="s">
        <v>159</v>
      </c>
    </row>
    <row r="132" spans="1:41" s="32" customFormat="1" x14ac:dyDescent="0.25">
      <c r="A132" s="26" t="s">
        <v>261</v>
      </c>
      <c r="B132" s="27" t="s">
        <v>193</v>
      </c>
      <c r="C132" s="28" t="s">
        <v>105</v>
      </c>
      <c r="D132" s="28" t="s">
        <v>41</v>
      </c>
      <c r="E132" s="28">
        <v>2017</v>
      </c>
      <c r="F132" s="28">
        <v>2017</v>
      </c>
      <c r="G132" s="28" t="s">
        <v>150</v>
      </c>
      <c r="H132" s="29">
        <v>0</v>
      </c>
      <c r="I132" s="29">
        <v>0</v>
      </c>
      <c r="J132" s="29">
        <v>0</v>
      </c>
      <c r="K132" s="49">
        <v>0.41610169491525423</v>
      </c>
      <c r="L132" s="30">
        <v>0</v>
      </c>
      <c r="M132" s="30">
        <v>0</v>
      </c>
      <c r="N132" s="29">
        <f t="shared" si="39"/>
        <v>0.41610169491525423</v>
      </c>
      <c r="O132" s="30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29">
        <f t="shared" si="42"/>
        <v>0.41610169491525423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30">
        <v>0</v>
      </c>
      <c r="AL132" s="29">
        <v>0</v>
      </c>
      <c r="AM132" s="30">
        <f t="shared" si="41"/>
        <v>0.41610169491525423</v>
      </c>
      <c r="AN132" s="30">
        <v>0</v>
      </c>
      <c r="AO132" s="50" t="s">
        <v>159</v>
      </c>
    </row>
    <row r="133" spans="1:41" s="32" customFormat="1" x14ac:dyDescent="0.25">
      <c r="A133" s="26" t="s">
        <v>262</v>
      </c>
      <c r="B133" s="27" t="s">
        <v>194</v>
      </c>
      <c r="C133" s="28" t="s">
        <v>106</v>
      </c>
      <c r="D133" s="28" t="s">
        <v>41</v>
      </c>
      <c r="E133" s="28">
        <v>2017</v>
      </c>
      <c r="F133" s="28">
        <v>2017</v>
      </c>
      <c r="G133" s="28" t="s">
        <v>150</v>
      </c>
      <c r="H133" s="29">
        <v>0</v>
      </c>
      <c r="I133" s="29">
        <v>0</v>
      </c>
      <c r="J133" s="29">
        <v>0</v>
      </c>
      <c r="K133" s="49">
        <v>1.340677966101695</v>
      </c>
      <c r="L133" s="30">
        <v>0</v>
      </c>
      <c r="M133" s="30">
        <v>0</v>
      </c>
      <c r="N133" s="29">
        <f t="shared" si="39"/>
        <v>1.340677966101695</v>
      </c>
      <c r="O133" s="30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29">
        <f t="shared" si="42"/>
        <v>1.340677966101695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30">
        <v>0</v>
      </c>
      <c r="AL133" s="29">
        <v>0</v>
      </c>
      <c r="AM133" s="30">
        <f t="shared" si="41"/>
        <v>1.340677966101695</v>
      </c>
      <c r="AN133" s="30">
        <v>0</v>
      </c>
      <c r="AO133" s="50" t="s">
        <v>159</v>
      </c>
    </row>
    <row r="134" spans="1:41" s="32" customFormat="1" x14ac:dyDescent="0.25">
      <c r="A134" s="26" t="s">
        <v>263</v>
      </c>
      <c r="B134" s="27" t="s">
        <v>195</v>
      </c>
      <c r="C134" s="28" t="s">
        <v>107</v>
      </c>
      <c r="D134" s="28" t="s">
        <v>41</v>
      </c>
      <c r="E134" s="28">
        <v>2017</v>
      </c>
      <c r="F134" s="28">
        <v>2017</v>
      </c>
      <c r="G134" s="28" t="s">
        <v>150</v>
      </c>
      <c r="H134" s="29">
        <v>0</v>
      </c>
      <c r="I134" s="29">
        <v>0</v>
      </c>
      <c r="J134" s="29">
        <v>0</v>
      </c>
      <c r="K134" s="49">
        <v>0.67796610169491534</v>
      </c>
      <c r="L134" s="30">
        <v>0</v>
      </c>
      <c r="M134" s="30">
        <v>0</v>
      </c>
      <c r="N134" s="29">
        <f t="shared" si="39"/>
        <v>0.67796610169491534</v>
      </c>
      <c r="O134" s="30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29">
        <f t="shared" si="42"/>
        <v>0.67796610169491534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30">
        <v>0</v>
      </c>
      <c r="AL134" s="29">
        <v>0</v>
      </c>
      <c r="AM134" s="30">
        <f t="shared" si="41"/>
        <v>0.67796610169491534</v>
      </c>
      <c r="AN134" s="30">
        <v>0</v>
      </c>
      <c r="AO134" s="50" t="s">
        <v>159</v>
      </c>
    </row>
    <row r="135" spans="1:41" s="25" customFormat="1" ht="12.75" x14ac:dyDescent="0.25">
      <c r="A135" s="20" t="s">
        <v>264</v>
      </c>
      <c r="B135" s="21" t="s">
        <v>196</v>
      </c>
      <c r="C135" s="22" t="s">
        <v>108</v>
      </c>
      <c r="D135" s="22" t="s">
        <v>41</v>
      </c>
      <c r="E135" s="22">
        <v>2018</v>
      </c>
      <c r="F135" s="22">
        <v>2018</v>
      </c>
      <c r="G135" s="22" t="s">
        <v>150</v>
      </c>
      <c r="H135" s="23">
        <v>0</v>
      </c>
      <c r="I135" s="23">
        <v>0</v>
      </c>
      <c r="J135" s="23">
        <v>0</v>
      </c>
      <c r="K135" s="23">
        <v>0.93813559322033901</v>
      </c>
      <c r="L135" s="24">
        <v>0</v>
      </c>
      <c r="M135" s="24">
        <v>0</v>
      </c>
      <c r="N135" s="23">
        <f t="shared" si="39"/>
        <v>0.93813559322033901</v>
      </c>
      <c r="O135" s="24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5">
        <v>0</v>
      </c>
      <c r="AD135" s="23">
        <v>0</v>
      </c>
      <c r="AE135" s="23">
        <f>K135</f>
        <v>0.93813559322033901</v>
      </c>
      <c r="AF135" s="23">
        <v>0</v>
      </c>
      <c r="AG135" s="29">
        <v>0</v>
      </c>
      <c r="AH135" s="23">
        <v>0</v>
      </c>
      <c r="AI135" s="29">
        <v>0</v>
      </c>
      <c r="AJ135" s="23">
        <v>0</v>
      </c>
      <c r="AK135" s="30">
        <v>0</v>
      </c>
      <c r="AL135" s="23">
        <v>0</v>
      </c>
      <c r="AM135" s="24">
        <f t="shared" si="41"/>
        <v>0.93813559322033901</v>
      </c>
      <c r="AN135" s="24">
        <v>0</v>
      </c>
      <c r="AO135" s="48" t="s">
        <v>159</v>
      </c>
    </row>
    <row r="136" spans="1:41" s="25" customFormat="1" ht="12.75" x14ac:dyDescent="0.25">
      <c r="A136" s="20" t="s">
        <v>265</v>
      </c>
      <c r="B136" s="21" t="s">
        <v>197</v>
      </c>
      <c r="C136" s="22" t="s">
        <v>109</v>
      </c>
      <c r="D136" s="22" t="s">
        <v>41</v>
      </c>
      <c r="E136" s="22">
        <v>2018</v>
      </c>
      <c r="F136" s="22">
        <v>2018</v>
      </c>
      <c r="G136" s="22" t="s">
        <v>150</v>
      </c>
      <c r="H136" s="23">
        <v>0</v>
      </c>
      <c r="I136" s="23">
        <v>0</v>
      </c>
      <c r="J136" s="23">
        <v>0</v>
      </c>
      <c r="K136" s="23">
        <v>1.0322033898305085</v>
      </c>
      <c r="L136" s="24">
        <v>0</v>
      </c>
      <c r="M136" s="24">
        <v>0</v>
      </c>
      <c r="N136" s="23">
        <f t="shared" si="39"/>
        <v>1.0322033898305085</v>
      </c>
      <c r="O136" s="24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5">
        <v>0</v>
      </c>
      <c r="AD136" s="23">
        <v>0</v>
      </c>
      <c r="AE136" s="23">
        <f t="shared" ref="AE136:AE138" si="43">K136</f>
        <v>1.0322033898305085</v>
      </c>
      <c r="AF136" s="23">
        <v>0</v>
      </c>
      <c r="AG136" s="29">
        <v>0</v>
      </c>
      <c r="AH136" s="23">
        <v>0</v>
      </c>
      <c r="AI136" s="29">
        <v>0</v>
      </c>
      <c r="AJ136" s="23">
        <v>0</v>
      </c>
      <c r="AK136" s="30">
        <v>0</v>
      </c>
      <c r="AL136" s="23">
        <v>0</v>
      </c>
      <c r="AM136" s="24">
        <f t="shared" si="41"/>
        <v>1.0322033898305085</v>
      </c>
      <c r="AN136" s="24">
        <v>0</v>
      </c>
      <c r="AO136" s="48" t="s">
        <v>159</v>
      </c>
    </row>
    <row r="137" spans="1:41" s="25" customFormat="1" ht="12.75" x14ac:dyDescent="0.25">
      <c r="A137" s="20" t="s">
        <v>266</v>
      </c>
      <c r="B137" s="21" t="s">
        <v>198</v>
      </c>
      <c r="C137" s="22" t="s">
        <v>110</v>
      </c>
      <c r="D137" s="22" t="s">
        <v>41</v>
      </c>
      <c r="E137" s="22">
        <v>2018</v>
      </c>
      <c r="F137" s="22">
        <v>2018</v>
      </c>
      <c r="G137" s="22" t="s">
        <v>150</v>
      </c>
      <c r="H137" s="23">
        <v>0</v>
      </c>
      <c r="I137" s="23">
        <v>0</v>
      </c>
      <c r="J137" s="23">
        <v>0</v>
      </c>
      <c r="K137" s="23">
        <v>0.56694915254237299</v>
      </c>
      <c r="L137" s="24">
        <v>0</v>
      </c>
      <c r="M137" s="24">
        <v>0</v>
      </c>
      <c r="N137" s="23">
        <f t="shared" si="39"/>
        <v>0.56694915254237299</v>
      </c>
      <c r="O137" s="24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5">
        <v>0</v>
      </c>
      <c r="AD137" s="23">
        <v>0</v>
      </c>
      <c r="AE137" s="23">
        <f t="shared" si="43"/>
        <v>0.56694915254237299</v>
      </c>
      <c r="AF137" s="23">
        <v>0</v>
      </c>
      <c r="AG137" s="29">
        <v>0</v>
      </c>
      <c r="AH137" s="23">
        <v>0</v>
      </c>
      <c r="AI137" s="29">
        <v>0</v>
      </c>
      <c r="AJ137" s="23">
        <v>0</v>
      </c>
      <c r="AK137" s="30">
        <v>0</v>
      </c>
      <c r="AL137" s="23">
        <v>0</v>
      </c>
      <c r="AM137" s="24">
        <f t="shared" si="41"/>
        <v>0.56694915254237299</v>
      </c>
      <c r="AN137" s="24">
        <v>0</v>
      </c>
      <c r="AO137" s="48" t="s">
        <v>159</v>
      </c>
    </row>
    <row r="138" spans="1:41" s="25" customFormat="1" ht="12.75" x14ac:dyDescent="0.25">
      <c r="A138" s="20" t="s">
        <v>267</v>
      </c>
      <c r="B138" s="21" t="s">
        <v>199</v>
      </c>
      <c r="C138" s="22" t="s">
        <v>111</v>
      </c>
      <c r="D138" s="22" t="s">
        <v>41</v>
      </c>
      <c r="E138" s="22">
        <v>2018</v>
      </c>
      <c r="F138" s="22">
        <v>2018</v>
      </c>
      <c r="G138" s="22" t="s">
        <v>150</v>
      </c>
      <c r="H138" s="23">
        <v>0</v>
      </c>
      <c r="I138" s="23">
        <v>0</v>
      </c>
      <c r="J138" s="23">
        <v>0</v>
      </c>
      <c r="K138" s="23">
        <v>0.92372881355932213</v>
      </c>
      <c r="L138" s="24">
        <v>0</v>
      </c>
      <c r="M138" s="24">
        <v>0</v>
      </c>
      <c r="N138" s="23">
        <f t="shared" si="39"/>
        <v>0.92372881355932213</v>
      </c>
      <c r="O138" s="24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5">
        <v>0</v>
      </c>
      <c r="AD138" s="23">
        <v>0</v>
      </c>
      <c r="AE138" s="23">
        <f t="shared" si="43"/>
        <v>0.92372881355932213</v>
      </c>
      <c r="AF138" s="23">
        <v>0</v>
      </c>
      <c r="AG138" s="29">
        <v>0</v>
      </c>
      <c r="AH138" s="23">
        <v>0</v>
      </c>
      <c r="AI138" s="29">
        <v>0</v>
      </c>
      <c r="AJ138" s="23">
        <v>0</v>
      </c>
      <c r="AK138" s="30">
        <v>0</v>
      </c>
      <c r="AL138" s="23">
        <v>0</v>
      </c>
      <c r="AM138" s="24">
        <f t="shared" si="41"/>
        <v>0.92372881355932213</v>
      </c>
      <c r="AN138" s="24">
        <v>0</v>
      </c>
      <c r="AO138" s="48" t="s">
        <v>159</v>
      </c>
    </row>
    <row r="139" spans="1:41" s="46" customFormat="1" ht="12.75" x14ac:dyDescent="0.25">
      <c r="A139" s="40" t="s">
        <v>268</v>
      </c>
      <c r="B139" s="41" t="s">
        <v>200</v>
      </c>
      <c r="C139" s="42" t="s">
        <v>112</v>
      </c>
      <c r="D139" s="42" t="s">
        <v>41</v>
      </c>
      <c r="E139" s="42">
        <v>2019</v>
      </c>
      <c r="F139" s="42">
        <v>2019</v>
      </c>
      <c r="G139" s="42" t="s">
        <v>150</v>
      </c>
      <c r="H139" s="43">
        <v>0</v>
      </c>
      <c r="I139" s="43">
        <v>0</v>
      </c>
      <c r="J139" s="43">
        <v>0</v>
      </c>
      <c r="K139" s="43">
        <v>5.1152542372881351</v>
      </c>
      <c r="L139" s="44">
        <v>0</v>
      </c>
      <c r="M139" s="44">
        <v>0</v>
      </c>
      <c r="N139" s="43">
        <f t="shared" si="39"/>
        <v>5.1152542372881351</v>
      </c>
      <c r="O139" s="44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5">
        <v>0</v>
      </c>
      <c r="AD139" s="43">
        <v>0</v>
      </c>
      <c r="AE139" s="5">
        <v>0</v>
      </c>
      <c r="AF139" s="43">
        <v>0</v>
      </c>
      <c r="AG139" s="43">
        <f>K139</f>
        <v>5.1152542372881351</v>
      </c>
      <c r="AH139" s="43">
        <v>0</v>
      </c>
      <c r="AI139" s="29">
        <v>0</v>
      </c>
      <c r="AJ139" s="43">
        <v>0</v>
      </c>
      <c r="AK139" s="30">
        <v>0</v>
      </c>
      <c r="AL139" s="43">
        <v>0</v>
      </c>
      <c r="AM139" s="44">
        <f t="shared" si="41"/>
        <v>5.1152542372881351</v>
      </c>
      <c r="AN139" s="44">
        <v>0</v>
      </c>
      <c r="AO139" s="51" t="s">
        <v>159</v>
      </c>
    </row>
    <row r="140" spans="1:41" s="46" customFormat="1" ht="25.5" x14ac:dyDescent="0.25">
      <c r="A140" s="40" t="s">
        <v>269</v>
      </c>
      <c r="B140" s="41" t="s">
        <v>201</v>
      </c>
      <c r="C140" s="42" t="s">
        <v>113</v>
      </c>
      <c r="D140" s="42" t="s">
        <v>41</v>
      </c>
      <c r="E140" s="42">
        <v>2019</v>
      </c>
      <c r="F140" s="42">
        <v>2019</v>
      </c>
      <c r="G140" s="42" t="s">
        <v>150</v>
      </c>
      <c r="H140" s="43">
        <v>0</v>
      </c>
      <c r="I140" s="43">
        <v>0</v>
      </c>
      <c r="J140" s="43">
        <v>0</v>
      </c>
      <c r="K140" s="43">
        <v>3.3754237288135598</v>
      </c>
      <c r="L140" s="44">
        <v>0</v>
      </c>
      <c r="M140" s="44">
        <v>0</v>
      </c>
      <c r="N140" s="43">
        <f t="shared" si="39"/>
        <v>3.3754237288135598</v>
      </c>
      <c r="O140" s="44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5">
        <v>0</v>
      </c>
      <c r="AD140" s="43">
        <v>0</v>
      </c>
      <c r="AE140" s="5">
        <v>0</v>
      </c>
      <c r="AF140" s="43">
        <v>0</v>
      </c>
      <c r="AG140" s="43">
        <f t="shared" ref="AG140:AG145" si="44">K140</f>
        <v>3.3754237288135598</v>
      </c>
      <c r="AH140" s="43">
        <v>0</v>
      </c>
      <c r="AI140" s="29">
        <v>0</v>
      </c>
      <c r="AJ140" s="43">
        <v>0</v>
      </c>
      <c r="AK140" s="30">
        <v>0</v>
      </c>
      <c r="AL140" s="43">
        <v>0</v>
      </c>
      <c r="AM140" s="44">
        <f t="shared" si="41"/>
        <v>3.3754237288135598</v>
      </c>
      <c r="AN140" s="44">
        <v>0</v>
      </c>
      <c r="AO140" s="51" t="s">
        <v>159</v>
      </c>
    </row>
    <row r="141" spans="1:41" s="46" customFormat="1" ht="12.75" x14ac:dyDescent="0.25">
      <c r="A141" s="40" t="s">
        <v>270</v>
      </c>
      <c r="B141" s="41" t="s">
        <v>202</v>
      </c>
      <c r="C141" s="42" t="s">
        <v>114</v>
      </c>
      <c r="D141" s="42" t="s">
        <v>41</v>
      </c>
      <c r="E141" s="42">
        <v>2019</v>
      </c>
      <c r="F141" s="42">
        <v>2019</v>
      </c>
      <c r="G141" s="42" t="s">
        <v>150</v>
      </c>
      <c r="H141" s="43">
        <v>0</v>
      </c>
      <c r="I141" s="43">
        <v>0</v>
      </c>
      <c r="J141" s="43">
        <v>0</v>
      </c>
      <c r="K141" s="43">
        <v>1.3432203389830508</v>
      </c>
      <c r="L141" s="44">
        <v>0</v>
      </c>
      <c r="M141" s="44">
        <v>0</v>
      </c>
      <c r="N141" s="43">
        <f t="shared" si="39"/>
        <v>1.3432203389830508</v>
      </c>
      <c r="O141" s="44">
        <v>0</v>
      </c>
      <c r="P141" s="43">
        <v>0</v>
      </c>
      <c r="Q141" s="43">
        <v>0</v>
      </c>
      <c r="R141" s="43">
        <v>0</v>
      </c>
      <c r="S141" s="43">
        <v>0</v>
      </c>
      <c r="T141" s="43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5">
        <v>0</v>
      </c>
      <c r="AD141" s="43">
        <v>0</v>
      </c>
      <c r="AE141" s="5">
        <v>0</v>
      </c>
      <c r="AF141" s="43">
        <v>0</v>
      </c>
      <c r="AG141" s="43">
        <f t="shared" si="44"/>
        <v>1.3432203389830508</v>
      </c>
      <c r="AH141" s="43">
        <v>0</v>
      </c>
      <c r="AI141" s="29">
        <v>0</v>
      </c>
      <c r="AJ141" s="43">
        <v>0</v>
      </c>
      <c r="AK141" s="30">
        <v>0</v>
      </c>
      <c r="AL141" s="43">
        <v>0</v>
      </c>
      <c r="AM141" s="44">
        <f t="shared" si="41"/>
        <v>1.3432203389830508</v>
      </c>
      <c r="AN141" s="44">
        <v>0</v>
      </c>
      <c r="AO141" s="51" t="s">
        <v>159</v>
      </c>
    </row>
    <row r="142" spans="1:41" s="46" customFormat="1" ht="12.75" x14ac:dyDescent="0.25">
      <c r="A142" s="40" t="s">
        <v>271</v>
      </c>
      <c r="B142" s="41" t="s">
        <v>203</v>
      </c>
      <c r="C142" s="42" t="s">
        <v>115</v>
      </c>
      <c r="D142" s="42" t="s">
        <v>41</v>
      </c>
      <c r="E142" s="42">
        <v>2019</v>
      </c>
      <c r="F142" s="42">
        <v>2019</v>
      </c>
      <c r="G142" s="42" t="s">
        <v>150</v>
      </c>
      <c r="H142" s="43">
        <v>0</v>
      </c>
      <c r="I142" s="43">
        <v>0</v>
      </c>
      <c r="J142" s="43">
        <v>0</v>
      </c>
      <c r="K142" s="43">
        <v>0.35423728813559324</v>
      </c>
      <c r="L142" s="44">
        <v>0</v>
      </c>
      <c r="M142" s="44">
        <v>0</v>
      </c>
      <c r="N142" s="43">
        <f t="shared" si="39"/>
        <v>0.35423728813559324</v>
      </c>
      <c r="O142" s="44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5">
        <v>0</v>
      </c>
      <c r="AD142" s="43">
        <v>0</v>
      </c>
      <c r="AE142" s="5">
        <v>0</v>
      </c>
      <c r="AF142" s="43">
        <v>0</v>
      </c>
      <c r="AG142" s="43">
        <f t="shared" si="44"/>
        <v>0.35423728813559324</v>
      </c>
      <c r="AH142" s="43">
        <v>0</v>
      </c>
      <c r="AI142" s="29">
        <v>0</v>
      </c>
      <c r="AJ142" s="43">
        <v>0</v>
      </c>
      <c r="AK142" s="30">
        <v>0</v>
      </c>
      <c r="AL142" s="43">
        <v>0</v>
      </c>
      <c r="AM142" s="44">
        <f t="shared" si="41"/>
        <v>0.35423728813559324</v>
      </c>
      <c r="AN142" s="44">
        <v>0</v>
      </c>
      <c r="AO142" s="51" t="s">
        <v>159</v>
      </c>
    </row>
    <row r="143" spans="1:41" s="46" customFormat="1" ht="12.75" x14ac:dyDescent="0.25">
      <c r="A143" s="40" t="s">
        <v>272</v>
      </c>
      <c r="B143" s="41" t="s">
        <v>204</v>
      </c>
      <c r="C143" s="42" t="s">
        <v>116</v>
      </c>
      <c r="D143" s="42" t="s">
        <v>41</v>
      </c>
      <c r="E143" s="42">
        <v>2019</v>
      </c>
      <c r="F143" s="42">
        <v>2019</v>
      </c>
      <c r="G143" s="42" t="s">
        <v>150</v>
      </c>
      <c r="H143" s="43">
        <v>0</v>
      </c>
      <c r="I143" s="43">
        <v>0</v>
      </c>
      <c r="J143" s="43">
        <v>0</v>
      </c>
      <c r="K143" s="43">
        <v>0.81016949152542372</v>
      </c>
      <c r="L143" s="44">
        <v>0</v>
      </c>
      <c r="M143" s="44">
        <v>0</v>
      </c>
      <c r="N143" s="43">
        <f t="shared" si="39"/>
        <v>0.81016949152542372</v>
      </c>
      <c r="O143" s="44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5">
        <v>0</v>
      </c>
      <c r="AD143" s="43">
        <v>0</v>
      </c>
      <c r="AE143" s="5">
        <v>0</v>
      </c>
      <c r="AF143" s="43">
        <v>0</v>
      </c>
      <c r="AG143" s="43">
        <f t="shared" si="44"/>
        <v>0.81016949152542372</v>
      </c>
      <c r="AH143" s="43">
        <v>0</v>
      </c>
      <c r="AI143" s="29">
        <v>0</v>
      </c>
      <c r="AJ143" s="43">
        <v>0</v>
      </c>
      <c r="AK143" s="30">
        <v>0</v>
      </c>
      <c r="AL143" s="43">
        <v>0</v>
      </c>
      <c r="AM143" s="44">
        <f t="shared" si="41"/>
        <v>0.81016949152542372</v>
      </c>
      <c r="AN143" s="44">
        <v>0</v>
      </c>
      <c r="AO143" s="51" t="s">
        <v>159</v>
      </c>
    </row>
    <row r="144" spans="1:41" s="46" customFormat="1" ht="12.75" x14ac:dyDescent="0.25">
      <c r="A144" s="40" t="s">
        <v>273</v>
      </c>
      <c r="B144" s="41" t="s">
        <v>205</v>
      </c>
      <c r="C144" s="42" t="s">
        <v>117</v>
      </c>
      <c r="D144" s="42" t="s">
        <v>41</v>
      </c>
      <c r="E144" s="42">
        <v>2019</v>
      </c>
      <c r="F144" s="42">
        <v>2019</v>
      </c>
      <c r="G144" s="42" t="s">
        <v>150</v>
      </c>
      <c r="H144" s="43">
        <v>0</v>
      </c>
      <c r="I144" s="43">
        <v>0</v>
      </c>
      <c r="J144" s="43">
        <v>0</v>
      </c>
      <c r="K144" s="43">
        <v>0.30338983050847457</v>
      </c>
      <c r="L144" s="44">
        <v>0</v>
      </c>
      <c r="M144" s="44">
        <v>0</v>
      </c>
      <c r="N144" s="43">
        <f t="shared" si="39"/>
        <v>0.30338983050847457</v>
      </c>
      <c r="O144" s="44">
        <v>0</v>
      </c>
      <c r="P144" s="43">
        <v>0</v>
      </c>
      <c r="Q144" s="43">
        <v>0</v>
      </c>
      <c r="R144" s="43">
        <v>0</v>
      </c>
      <c r="S144" s="43">
        <v>0</v>
      </c>
      <c r="T144" s="43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5">
        <v>0</v>
      </c>
      <c r="AD144" s="43">
        <v>0</v>
      </c>
      <c r="AE144" s="5">
        <v>0</v>
      </c>
      <c r="AF144" s="43">
        <v>0</v>
      </c>
      <c r="AG144" s="43">
        <f t="shared" si="44"/>
        <v>0.30338983050847457</v>
      </c>
      <c r="AH144" s="43">
        <v>0</v>
      </c>
      <c r="AI144" s="29">
        <v>0</v>
      </c>
      <c r="AJ144" s="43">
        <v>0</v>
      </c>
      <c r="AK144" s="30">
        <v>0</v>
      </c>
      <c r="AL144" s="43">
        <v>0</v>
      </c>
      <c r="AM144" s="44">
        <f t="shared" si="41"/>
        <v>0.30338983050847457</v>
      </c>
      <c r="AN144" s="44">
        <v>0</v>
      </c>
      <c r="AO144" s="51" t="s">
        <v>159</v>
      </c>
    </row>
    <row r="145" spans="1:41" s="46" customFormat="1" ht="12.75" x14ac:dyDescent="0.25">
      <c r="A145" s="40" t="s">
        <v>274</v>
      </c>
      <c r="B145" s="41" t="s">
        <v>206</v>
      </c>
      <c r="C145" s="42" t="s">
        <v>118</v>
      </c>
      <c r="D145" s="42" t="s">
        <v>41</v>
      </c>
      <c r="E145" s="42">
        <v>2019</v>
      </c>
      <c r="F145" s="42">
        <v>2019</v>
      </c>
      <c r="G145" s="42" t="s">
        <v>150</v>
      </c>
      <c r="H145" s="43">
        <v>0</v>
      </c>
      <c r="I145" s="43">
        <v>0</v>
      </c>
      <c r="J145" s="43">
        <v>0</v>
      </c>
      <c r="K145" s="43">
        <v>0.74237288135593227</v>
      </c>
      <c r="L145" s="44">
        <v>0</v>
      </c>
      <c r="M145" s="44">
        <v>0</v>
      </c>
      <c r="N145" s="43">
        <f t="shared" si="39"/>
        <v>0.74237288135593227</v>
      </c>
      <c r="O145" s="44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5">
        <v>0</v>
      </c>
      <c r="AD145" s="43">
        <v>0</v>
      </c>
      <c r="AE145" s="5">
        <v>0</v>
      </c>
      <c r="AF145" s="43">
        <v>0</v>
      </c>
      <c r="AG145" s="43">
        <f t="shared" si="44"/>
        <v>0.74237288135593227</v>
      </c>
      <c r="AH145" s="43">
        <v>0</v>
      </c>
      <c r="AI145" s="29">
        <v>0</v>
      </c>
      <c r="AJ145" s="43">
        <v>0</v>
      </c>
      <c r="AK145" s="30">
        <v>0</v>
      </c>
      <c r="AL145" s="43">
        <v>0</v>
      </c>
      <c r="AM145" s="44">
        <f t="shared" si="41"/>
        <v>0.74237288135593227</v>
      </c>
      <c r="AN145" s="44">
        <v>0</v>
      </c>
      <c r="AO145" s="51" t="s">
        <v>159</v>
      </c>
    </row>
    <row r="146" spans="1:41" s="39" customFormat="1" ht="25.5" x14ac:dyDescent="0.25">
      <c r="A146" s="33" t="s">
        <v>275</v>
      </c>
      <c r="B146" s="34" t="s">
        <v>207</v>
      </c>
      <c r="C146" s="35" t="s">
        <v>119</v>
      </c>
      <c r="D146" s="35" t="s">
        <v>41</v>
      </c>
      <c r="E146" s="35">
        <v>2020</v>
      </c>
      <c r="F146" s="35">
        <v>2020</v>
      </c>
      <c r="G146" s="35" t="s">
        <v>150</v>
      </c>
      <c r="H146" s="36">
        <v>0</v>
      </c>
      <c r="I146" s="36">
        <v>0</v>
      </c>
      <c r="J146" s="36">
        <v>0</v>
      </c>
      <c r="K146" s="36">
        <v>1.4322033898305084</v>
      </c>
      <c r="L146" s="37">
        <v>0</v>
      </c>
      <c r="M146" s="37">
        <v>0</v>
      </c>
      <c r="N146" s="36">
        <f t="shared" si="39"/>
        <v>1.4322033898305084</v>
      </c>
      <c r="O146" s="37">
        <v>0</v>
      </c>
      <c r="P146" s="36">
        <v>0</v>
      </c>
      <c r="Q146" s="36">
        <v>0</v>
      </c>
      <c r="R146" s="36">
        <v>0</v>
      </c>
      <c r="S146" s="36">
        <v>0</v>
      </c>
      <c r="T146" s="36">
        <v>0</v>
      </c>
      <c r="U146" s="37">
        <v>0</v>
      </c>
      <c r="V146" s="37">
        <v>0</v>
      </c>
      <c r="W146" s="37">
        <v>0</v>
      </c>
      <c r="X146" s="37">
        <v>0</v>
      </c>
      <c r="Y146" s="37">
        <v>0</v>
      </c>
      <c r="Z146" s="37">
        <v>0</v>
      </c>
      <c r="AA146" s="37">
        <v>0</v>
      </c>
      <c r="AB146" s="37">
        <v>0</v>
      </c>
      <c r="AC146" s="5">
        <v>0</v>
      </c>
      <c r="AD146" s="36">
        <v>0</v>
      </c>
      <c r="AE146" s="5">
        <v>0</v>
      </c>
      <c r="AF146" s="36">
        <v>0</v>
      </c>
      <c r="AG146" s="5">
        <v>0</v>
      </c>
      <c r="AH146" s="36">
        <v>0</v>
      </c>
      <c r="AI146" s="36">
        <f>K146</f>
        <v>1.4322033898305084</v>
      </c>
      <c r="AJ146" s="36">
        <v>0</v>
      </c>
      <c r="AK146" s="30">
        <v>0</v>
      </c>
      <c r="AL146" s="36">
        <v>0</v>
      </c>
      <c r="AM146" s="37">
        <f t="shared" si="41"/>
        <v>1.4322033898305084</v>
      </c>
      <c r="AN146" s="37">
        <v>0</v>
      </c>
      <c r="AO146" s="52" t="s">
        <v>159</v>
      </c>
    </row>
    <row r="147" spans="1:41" s="39" customFormat="1" ht="12.75" x14ac:dyDescent="0.25">
      <c r="A147" s="33" t="s">
        <v>276</v>
      </c>
      <c r="B147" s="34" t="s">
        <v>208</v>
      </c>
      <c r="C147" s="35" t="s">
        <v>120</v>
      </c>
      <c r="D147" s="35" t="s">
        <v>41</v>
      </c>
      <c r="E147" s="35">
        <v>2020</v>
      </c>
      <c r="F147" s="35">
        <v>2020</v>
      </c>
      <c r="G147" s="35" t="s">
        <v>150</v>
      </c>
      <c r="H147" s="36">
        <v>0</v>
      </c>
      <c r="I147" s="36">
        <v>0</v>
      </c>
      <c r="J147" s="36">
        <v>0</v>
      </c>
      <c r="K147" s="36">
        <v>0.68813559322033901</v>
      </c>
      <c r="L147" s="37">
        <v>0</v>
      </c>
      <c r="M147" s="37">
        <v>0</v>
      </c>
      <c r="N147" s="36">
        <f t="shared" si="39"/>
        <v>0.68813559322033901</v>
      </c>
      <c r="O147" s="37">
        <v>0</v>
      </c>
      <c r="P147" s="36">
        <v>0</v>
      </c>
      <c r="Q147" s="36">
        <v>0</v>
      </c>
      <c r="R147" s="36">
        <v>0</v>
      </c>
      <c r="S147" s="36">
        <v>0</v>
      </c>
      <c r="T147" s="36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5">
        <v>0</v>
      </c>
      <c r="AD147" s="36">
        <v>0</v>
      </c>
      <c r="AE147" s="5">
        <v>0</v>
      </c>
      <c r="AF147" s="36">
        <v>0</v>
      </c>
      <c r="AG147" s="5">
        <v>0</v>
      </c>
      <c r="AH147" s="36">
        <v>0</v>
      </c>
      <c r="AI147" s="36">
        <f t="shared" ref="AI147:AI152" si="45">K147</f>
        <v>0.68813559322033901</v>
      </c>
      <c r="AJ147" s="36">
        <v>0</v>
      </c>
      <c r="AK147" s="30">
        <v>0</v>
      </c>
      <c r="AL147" s="36">
        <v>0</v>
      </c>
      <c r="AM147" s="37">
        <f t="shared" si="41"/>
        <v>0.68813559322033901</v>
      </c>
      <c r="AN147" s="37">
        <v>0</v>
      </c>
      <c r="AO147" s="52" t="s">
        <v>159</v>
      </c>
    </row>
    <row r="148" spans="1:41" s="39" customFormat="1" ht="12.75" x14ac:dyDescent="0.25">
      <c r="A148" s="33" t="s">
        <v>277</v>
      </c>
      <c r="B148" s="34" t="s">
        <v>209</v>
      </c>
      <c r="C148" s="35" t="s">
        <v>121</v>
      </c>
      <c r="D148" s="35" t="s">
        <v>41</v>
      </c>
      <c r="E148" s="35">
        <v>2020</v>
      </c>
      <c r="F148" s="35">
        <v>2020</v>
      </c>
      <c r="G148" s="35" t="s">
        <v>150</v>
      </c>
      <c r="H148" s="36">
        <v>0</v>
      </c>
      <c r="I148" s="36">
        <v>0</v>
      </c>
      <c r="J148" s="36">
        <v>0</v>
      </c>
      <c r="K148" s="36">
        <v>2.6322033898305084</v>
      </c>
      <c r="L148" s="37">
        <v>0</v>
      </c>
      <c r="M148" s="37">
        <v>0</v>
      </c>
      <c r="N148" s="36">
        <f t="shared" si="39"/>
        <v>2.6322033898305084</v>
      </c>
      <c r="O148" s="37">
        <v>0</v>
      </c>
      <c r="P148" s="36">
        <v>0</v>
      </c>
      <c r="Q148" s="36">
        <v>0</v>
      </c>
      <c r="R148" s="36">
        <v>0</v>
      </c>
      <c r="S148" s="36">
        <v>0</v>
      </c>
      <c r="T148" s="36">
        <v>0</v>
      </c>
      <c r="U148" s="37">
        <v>0</v>
      </c>
      <c r="V148" s="37">
        <v>0</v>
      </c>
      <c r="W148" s="37">
        <v>0</v>
      </c>
      <c r="X148" s="37">
        <v>0</v>
      </c>
      <c r="Y148" s="37">
        <v>0</v>
      </c>
      <c r="Z148" s="37">
        <v>0</v>
      </c>
      <c r="AA148" s="37">
        <v>0</v>
      </c>
      <c r="AB148" s="37">
        <v>0</v>
      </c>
      <c r="AC148" s="5">
        <v>0</v>
      </c>
      <c r="AD148" s="36">
        <v>0</v>
      </c>
      <c r="AE148" s="5">
        <v>0</v>
      </c>
      <c r="AF148" s="36">
        <v>0</v>
      </c>
      <c r="AG148" s="5">
        <v>0</v>
      </c>
      <c r="AH148" s="36">
        <v>0</v>
      </c>
      <c r="AI148" s="36">
        <f t="shared" si="45"/>
        <v>2.6322033898305084</v>
      </c>
      <c r="AJ148" s="36">
        <v>0</v>
      </c>
      <c r="AK148" s="30">
        <v>0</v>
      </c>
      <c r="AL148" s="36">
        <v>0</v>
      </c>
      <c r="AM148" s="37">
        <f t="shared" si="41"/>
        <v>2.6322033898305084</v>
      </c>
      <c r="AN148" s="37">
        <v>0</v>
      </c>
      <c r="AO148" s="52" t="s">
        <v>159</v>
      </c>
    </row>
    <row r="149" spans="1:41" s="39" customFormat="1" ht="12.75" x14ac:dyDescent="0.25">
      <c r="A149" s="33" t="s">
        <v>278</v>
      </c>
      <c r="B149" s="34" t="s">
        <v>210</v>
      </c>
      <c r="C149" s="35" t="s">
        <v>122</v>
      </c>
      <c r="D149" s="35" t="s">
        <v>41</v>
      </c>
      <c r="E149" s="35">
        <v>2020</v>
      </c>
      <c r="F149" s="35">
        <v>2020</v>
      </c>
      <c r="G149" s="35" t="s">
        <v>150</v>
      </c>
      <c r="H149" s="36">
        <v>0</v>
      </c>
      <c r="I149" s="36">
        <v>0</v>
      </c>
      <c r="J149" s="36">
        <v>0</v>
      </c>
      <c r="K149" s="36">
        <v>0.13474576271186442</v>
      </c>
      <c r="L149" s="37">
        <v>0</v>
      </c>
      <c r="M149" s="37">
        <v>0</v>
      </c>
      <c r="N149" s="36">
        <f t="shared" si="39"/>
        <v>0.13474576271186442</v>
      </c>
      <c r="O149" s="37">
        <v>0</v>
      </c>
      <c r="P149" s="36">
        <v>0</v>
      </c>
      <c r="Q149" s="36">
        <v>0</v>
      </c>
      <c r="R149" s="36">
        <v>0</v>
      </c>
      <c r="S149" s="36">
        <v>0</v>
      </c>
      <c r="T149" s="36">
        <v>0</v>
      </c>
      <c r="U149" s="37">
        <v>0</v>
      </c>
      <c r="V149" s="37">
        <v>0</v>
      </c>
      <c r="W149" s="37">
        <v>0</v>
      </c>
      <c r="X149" s="37">
        <v>0</v>
      </c>
      <c r="Y149" s="37">
        <v>0</v>
      </c>
      <c r="Z149" s="37">
        <v>0</v>
      </c>
      <c r="AA149" s="37">
        <v>0</v>
      </c>
      <c r="AB149" s="37">
        <v>0</v>
      </c>
      <c r="AC149" s="5">
        <v>0</v>
      </c>
      <c r="AD149" s="36">
        <v>0</v>
      </c>
      <c r="AE149" s="5">
        <v>0</v>
      </c>
      <c r="AF149" s="36">
        <v>0</v>
      </c>
      <c r="AG149" s="5">
        <v>0</v>
      </c>
      <c r="AH149" s="36">
        <v>0</v>
      </c>
      <c r="AI149" s="36">
        <f t="shared" si="45"/>
        <v>0.13474576271186442</v>
      </c>
      <c r="AJ149" s="36">
        <v>0</v>
      </c>
      <c r="AK149" s="30">
        <v>0</v>
      </c>
      <c r="AL149" s="36">
        <v>0</v>
      </c>
      <c r="AM149" s="37">
        <f t="shared" si="41"/>
        <v>0.13474576271186442</v>
      </c>
      <c r="AN149" s="37">
        <v>0</v>
      </c>
      <c r="AO149" s="52" t="s">
        <v>159</v>
      </c>
    </row>
    <row r="150" spans="1:41" s="39" customFormat="1" ht="12.75" x14ac:dyDescent="0.25">
      <c r="A150" s="33" t="s">
        <v>279</v>
      </c>
      <c r="B150" s="34" t="s">
        <v>211</v>
      </c>
      <c r="C150" s="35" t="s">
        <v>123</v>
      </c>
      <c r="D150" s="35" t="s">
        <v>41</v>
      </c>
      <c r="E150" s="35">
        <v>2020</v>
      </c>
      <c r="F150" s="35">
        <v>2020</v>
      </c>
      <c r="G150" s="35" t="s">
        <v>150</v>
      </c>
      <c r="H150" s="36">
        <v>0</v>
      </c>
      <c r="I150" s="36">
        <v>0</v>
      </c>
      <c r="J150" s="36">
        <v>0</v>
      </c>
      <c r="K150" s="36">
        <v>0.40508474576271186</v>
      </c>
      <c r="L150" s="37">
        <v>0</v>
      </c>
      <c r="M150" s="37">
        <v>0</v>
      </c>
      <c r="N150" s="36">
        <f t="shared" si="39"/>
        <v>0.40508474576271186</v>
      </c>
      <c r="O150" s="37">
        <v>0</v>
      </c>
      <c r="P150" s="36">
        <v>0</v>
      </c>
      <c r="Q150" s="36">
        <v>0</v>
      </c>
      <c r="R150" s="36">
        <v>0</v>
      </c>
      <c r="S150" s="36">
        <v>0</v>
      </c>
      <c r="T150" s="36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5">
        <v>0</v>
      </c>
      <c r="AD150" s="36">
        <v>0</v>
      </c>
      <c r="AE150" s="5">
        <v>0</v>
      </c>
      <c r="AF150" s="36">
        <v>0</v>
      </c>
      <c r="AG150" s="5">
        <v>0</v>
      </c>
      <c r="AH150" s="36">
        <v>0</v>
      </c>
      <c r="AI150" s="36">
        <f t="shared" si="45"/>
        <v>0.40508474576271186</v>
      </c>
      <c r="AJ150" s="36">
        <v>0</v>
      </c>
      <c r="AK150" s="30">
        <v>0</v>
      </c>
      <c r="AL150" s="36">
        <v>0</v>
      </c>
      <c r="AM150" s="37">
        <f t="shared" si="41"/>
        <v>0.40508474576271186</v>
      </c>
      <c r="AN150" s="37">
        <v>0</v>
      </c>
      <c r="AO150" s="52" t="s">
        <v>159</v>
      </c>
    </row>
    <row r="151" spans="1:41" s="39" customFormat="1" ht="12.75" x14ac:dyDescent="0.25">
      <c r="A151" s="33" t="s">
        <v>280</v>
      </c>
      <c r="B151" s="34" t="s">
        <v>212</v>
      </c>
      <c r="C151" s="35" t="s">
        <v>124</v>
      </c>
      <c r="D151" s="35" t="s">
        <v>41</v>
      </c>
      <c r="E151" s="35">
        <v>2020</v>
      </c>
      <c r="F151" s="35">
        <v>2020</v>
      </c>
      <c r="G151" s="35" t="s">
        <v>150</v>
      </c>
      <c r="H151" s="36">
        <v>0</v>
      </c>
      <c r="I151" s="36">
        <v>0</v>
      </c>
      <c r="J151" s="36">
        <v>0</v>
      </c>
      <c r="K151" s="36">
        <v>0.8542372881355933</v>
      </c>
      <c r="L151" s="37">
        <v>0</v>
      </c>
      <c r="M151" s="37">
        <v>0</v>
      </c>
      <c r="N151" s="36">
        <f t="shared" si="39"/>
        <v>0.8542372881355933</v>
      </c>
      <c r="O151" s="37"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0</v>
      </c>
      <c r="AA151" s="37">
        <v>0</v>
      </c>
      <c r="AB151" s="37">
        <v>0</v>
      </c>
      <c r="AC151" s="5">
        <v>0</v>
      </c>
      <c r="AD151" s="36">
        <v>0</v>
      </c>
      <c r="AE151" s="5">
        <v>0</v>
      </c>
      <c r="AF151" s="36">
        <v>0</v>
      </c>
      <c r="AG151" s="5">
        <v>0</v>
      </c>
      <c r="AH151" s="36">
        <v>0</v>
      </c>
      <c r="AI151" s="36">
        <f t="shared" si="45"/>
        <v>0.8542372881355933</v>
      </c>
      <c r="AJ151" s="36">
        <v>0</v>
      </c>
      <c r="AK151" s="30">
        <v>0</v>
      </c>
      <c r="AL151" s="36">
        <v>0</v>
      </c>
      <c r="AM151" s="37">
        <f t="shared" si="41"/>
        <v>0.8542372881355933</v>
      </c>
      <c r="AN151" s="37">
        <v>0</v>
      </c>
      <c r="AO151" s="52" t="s">
        <v>159</v>
      </c>
    </row>
    <row r="152" spans="1:41" s="39" customFormat="1" ht="12.75" x14ac:dyDescent="0.25">
      <c r="A152" s="33" t="s">
        <v>281</v>
      </c>
      <c r="B152" s="34" t="s">
        <v>213</v>
      </c>
      <c r="C152" s="35" t="s">
        <v>125</v>
      </c>
      <c r="D152" s="35" t="s">
        <v>41</v>
      </c>
      <c r="E152" s="35">
        <v>2020</v>
      </c>
      <c r="F152" s="35">
        <v>2020</v>
      </c>
      <c r="G152" s="35" t="s">
        <v>150</v>
      </c>
      <c r="H152" s="36">
        <v>0</v>
      </c>
      <c r="I152" s="36">
        <v>0</v>
      </c>
      <c r="J152" s="36">
        <v>0</v>
      </c>
      <c r="K152" s="36">
        <v>1.0127118644067798</v>
      </c>
      <c r="L152" s="37">
        <v>0</v>
      </c>
      <c r="M152" s="37">
        <v>0</v>
      </c>
      <c r="N152" s="36">
        <f t="shared" si="39"/>
        <v>1.0127118644067798</v>
      </c>
      <c r="O152" s="37">
        <v>0</v>
      </c>
      <c r="P152" s="36">
        <v>0</v>
      </c>
      <c r="Q152" s="36">
        <v>0</v>
      </c>
      <c r="R152" s="36">
        <v>0</v>
      </c>
      <c r="S152" s="36">
        <v>0</v>
      </c>
      <c r="T152" s="36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0</v>
      </c>
      <c r="AA152" s="37">
        <v>0</v>
      </c>
      <c r="AB152" s="37">
        <v>0</v>
      </c>
      <c r="AC152" s="5">
        <v>0</v>
      </c>
      <c r="AD152" s="36">
        <v>0</v>
      </c>
      <c r="AE152" s="5">
        <v>0</v>
      </c>
      <c r="AF152" s="36">
        <v>0</v>
      </c>
      <c r="AG152" s="5">
        <v>0</v>
      </c>
      <c r="AH152" s="36">
        <v>0</v>
      </c>
      <c r="AI152" s="36">
        <f t="shared" si="45"/>
        <v>1.0127118644067798</v>
      </c>
      <c r="AJ152" s="36">
        <v>0</v>
      </c>
      <c r="AK152" s="30">
        <v>0</v>
      </c>
      <c r="AL152" s="36">
        <v>0</v>
      </c>
      <c r="AM152" s="37">
        <f t="shared" si="41"/>
        <v>1.0127118644067798</v>
      </c>
      <c r="AN152" s="37">
        <v>0</v>
      </c>
      <c r="AO152" s="52" t="s">
        <v>159</v>
      </c>
    </row>
    <row r="153" spans="1:41" s="9" customFormat="1" ht="25.5" x14ac:dyDescent="0.25">
      <c r="A153" s="14" t="s">
        <v>282</v>
      </c>
      <c r="B153" s="15" t="s">
        <v>214</v>
      </c>
      <c r="C153" s="2" t="s">
        <v>126</v>
      </c>
      <c r="D153" s="2" t="s">
        <v>41</v>
      </c>
      <c r="E153" s="2">
        <v>2021</v>
      </c>
      <c r="F153" s="2">
        <v>2021</v>
      </c>
      <c r="G153" s="2" t="s">
        <v>150</v>
      </c>
      <c r="H153" s="5">
        <v>0</v>
      </c>
      <c r="I153" s="5">
        <v>0</v>
      </c>
      <c r="J153" s="5">
        <v>0</v>
      </c>
      <c r="K153" s="5">
        <v>0.24576271186440676</v>
      </c>
      <c r="L153" s="6">
        <v>0</v>
      </c>
      <c r="M153" s="6">
        <v>0</v>
      </c>
      <c r="N153" s="5">
        <f t="shared" si="39"/>
        <v>0.24576271186440676</v>
      </c>
      <c r="O153" s="6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6">
        <f>K153</f>
        <v>0.24576271186440676</v>
      </c>
      <c r="AL153" s="5">
        <v>0</v>
      </c>
      <c r="AM153" s="6">
        <f t="shared" si="41"/>
        <v>0.24576271186440676</v>
      </c>
      <c r="AN153" s="6">
        <v>0</v>
      </c>
      <c r="AO153" s="16" t="s">
        <v>159</v>
      </c>
    </row>
    <row r="154" spans="1:41" s="9" customFormat="1" ht="25.5" x14ac:dyDescent="0.25">
      <c r="A154" s="14" t="s">
        <v>283</v>
      </c>
      <c r="B154" s="15" t="s">
        <v>215</v>
      </c>
      <c r="C154" s="2" t="s">
        <v>127</v>
      </c>
      <c r="D154" s="2" t="s">
        <v>41</v>
      </c>
      <c r="E154" s="2">
        <v>2021</v>
      </c>
      <c r="F154" s="2">
        <v>2021</v>
      </c>
      <c r="G154" s="2" t="s">
        <v>150</v>
      </c>
      <c r="H154" s="5">
        <v>0</v>
      </c>
      <c r="I154" s="5">
        <v>0</v>
      </c>
      <c r="J154" s="5">
        <v>0</v>
      </c>
      <c r="K154" s="5">
        <v>2.3525423728813557</v>
      </c>
      <c r="L154" s="6">
        <v>0</v>
      </c>
      <c r="M154" s="6">
        <v>0</v>
      </c>
      <c r="N154" s="5">
        <f t="shared" si="39"/>
        <v>2.3525423728813557</v>
      </c>
      <c r="O154" s="6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6">
        <f t="shared" ref="AK154:AK161" si="46">K154</f>
        <v>2.3525423728813557</v>
      </c>
      <c r="AL154" s="5">
        <v>0</v>
      </c>
      <c r="AM154" s="6">
        <f t="shared" si="41"/>
        <v>2.3525423728813557</v>
      </c>
      <c r="AN154" s="6">
        <v>0</v>
      </c>
      <c r="AO154" s="16" t="s">
        <v>159</v>
      </c>
    </row>
    <row r="155" spans="1:41" s="9" customFormat="1" ht="12.75" x14ac:dyDescent="0.25">
      <c r="A155" s="14" t="s">
        <v>284</v>
      </c>
      <c r="B155" s="15" t="s">
        <v>216</v>
      </c>
      <c r="C155" s="2" t="s">
        <v>128</v>
      </c>
      <c r="D155" s="2" t="s">
        <v>41</v>
      </c>
      <c r="E155" s="2">
        <v>2021</v>
      </c>
      <c r="F155" s="2">
        <v>2021</v>
      </c>
      <c r="G155" s="2" t="s">
        <v>150</v>
      </c>
      <c r="H155" s="5">
        <v>0</v>
      </c>
      <c r="I155" s="5">
        <v>0</v>
      </c>
      <c r="J155" s="5">
        <v>0</v>
      </c>
      <c r="K155" s="5">
        <v>0.5567796610169492</v>
      </c>
      <c r="L155" s="6">
        <v>0</v>
      </c>
      <c r="M155" s="6">
        <v>0</v>
      </c>
      <c r="N155" s="5">
        <f t="shared" si="39"/>
        <v>0.5567796610169492</v>
      </c>
      <c r="O155" s="6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6">
        <f t="shared" si="46"/>
        <v>0.5567796610169492</v>
      </c>
      <c r="AL155" s="5">
        <v>0</v>
      </c>
      <c r="AM155" s="6">
        <f t="shared" si="41"/>
        <v>0.5567796610169492</v>
      </c>
      <c r="AN155" s="6">
        <v>0</v>
      </c>
      <c r="AO155" s="16" t="s">
        <v>159</v>
      </c>
    </row>
    <row r="156" spans="1:41" s="9" customFormat="1" ht="12.75" x14ac:dyDescent="0.25">
      <c r="A156" s="14" t="s">
        <v>285</v>
      </c>
      <c r="B156" s="15" t="s">
        <v>217</v>
      </c>
      <c r="C156" s="2" t="s">
        <v>129</v>
      </c>
      <c r="D156" s="2" t="s">
        <v>41</v>
      </c>
      <c r="E156" s="2">
        <v>2021</v>
      </c>
      <c r="F156" s="2">
        <v>2021</v>
      </c>
      <c r="G156" s="2" t="s">
        <v>150</v>
      </c>
      <c r="H156" s="5">
        <v>0</v>
      </c>
      <c r="I156" s="5">
        <v>0</v>
      </c>
      <c r="J156" s="5">
        <v>0</v>
      </c>
      <c r="K156" s="5">
        <v>0.53983050847457625</v>
      </c>
      <c r="L156" s="6">
        <v>0</v>
      </c>
      <c r="M156" s="6">
        <v>0</v>
      </c>
      <c r="N156" s="5">
        <f t="shared" si="39"/>
        <v>0.53983050847457625</v>
      </c>
      <c r="O156" s="6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6">
        <f t="shared" si="46"/>
        <v>0.53983050847457625</v>
      </c>
      <c r="AL156" s="5">
        <v>0</v>
      </c>
      <c r="AM156" s="6">
        <f t="shared" si="41"/>
        <v>0.53983050847457625</v>
      </c>
      <c r="AN156" s="6">
        <v>0</v>
      </c>
      <c r="AO156" s="16" t="s">
        <v>159</v>
      </c>
    </row>
    <row r="157" spans="1:41" s="9" customFormat="1" ht="12.75" x14ac:dyDescent="0.25">
      <c r="A157" s="14" t="s">
        <v>286</v>
      </c>
      <c r="B157" s="15" t="s">
        <v>218</v>
      </c>
      <c r="C157" s="2" t="s">
        <v>130</v>
      </c>
      <c r="D157" s="2" t="s">
        <v>41</v>
      </c>
      <c r="E157" s="2">
        <v>2021</v>
      </c>
      <c r="F157" s="2">
        <v>2021</v>
      </c>
      <c r="G157" s="2" t="s">
        <v>150</v>
      </c>
      <c r="H157" s="5">
        <v>0</v>
      </c>
      <c r="I157" s="5">
        <v>0</v>
      </c>
      <c r="J157" s="5">
        <v>0</v>
      </c>
      <c r="K157" s="5">
        <v>0.27033898305084747</v>
      </c>
      <c r="L157" s="6">
        <v>0</v>
      </c>
      <c r="M157" s="6">
        <v>0</v>
      </c>
      <c r="N157" s="5">
        <f t="shared" si="39"/>
        <v>0.27033898305084747</v>
      </c>
      <c r="O157" s="6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6">
        <f t="shared" si="46"/>
        <v>0.27033898305084747</v>
      </c>
      <c r="AL157" s="5">
        <v>0</v>
      </c>
      <c r="AM157" s="6">
        <f t="shared" si="41"/>
        <v>0.27033898305084747</v>
      </c>
      <c r="AN157" s="6">
        <v>0</v>
      </c>
      <c r="AO157" s="16" t="s">
        <v>159</v>
      </c>
    </row>
    <row r="158" spans="1:41" s="9" customFormat="1" ht="12.75" x14ac:dyDescent="0.25">
      <c r="A158" s="14" t="s">
        <v>287</v>
      </c>
      <c r="B158" s="15" t="s">
        <v>219</v>
      </c>
      <c r="C158" s="2" t="s">
        <v>131</v>
      </c>
      <c r="D158" s="2" t="s">
        <v>41</v>
      </c>
      <c r="E158" s="2">
        <v>2021</v>
      </c>
      <c r="F158" s="2">
        <v>2021</v>
      </c>
      <c r="G158" s="2" t="s">
        <v>150</v>
      </c>
      <c r="H158" s="5">
        <v>0</v>
      </c>
      <c r="I158" s="5">
        <v>0</v>
      </c>
      <c r="J158" s="5">
        <v>0</v>
      </c>
      <c r="K158" s="5">
        <v>0.49237288135593221</v>
      </c>
      <c r="L158" s="6">
        <v>0</v>
      </c>
      <c r="M158" s="6">
        <v>0</v>
      </c>
      <c r="N158" s="5">
        <f t="shared" si="39"/>
        <v>0.49237288135593221</v>
      </c>
      <c r="O158" s="6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6">
        <f t="shared" si="46"/>
        <v>0.49237288135593221</v>
      </c>
      <c r="AL158" s="5">
        <v>0</v>
      </c>
      <c r="AM158" s="6">
        <f t="shared" si="41"/>
        <v>0.49237288135593221</v>
      </c>
      <c r="AN158" s="6">
        <v>0</v>
      </c>
      <c r="AO158" s="16" t="s">
        <v>159</v>
      </c>
    </row>
    <row r="159" spans="1:41" s="9" customFormat="1" ht="12.75" x14ac:dyDescent="0.25">
      <c r="A159" s="14" t="s">
        <v>288</v>
      </c>
      <c r="B159" s="15" t="s">
        <v>220</v>
      </c>
      <c r="C159" s="2" t="s">
        <v>132</v>
      </c>
      <c r="D159" s="2" t="s">
        <v>41</v>
      </c>
      <c r="E159" s="2">
        <v>2021</v>
      </c>
      <c r="F159" s="2">
        <v>2021</v>
      </c>
      <c r="G159" s="2" t="s">
        <v>150</v>
      </c>
      <c r="H159" s="5">
        <v>0</v>
      </c>
      <c r="I159" s="5">
        <v>0</v>
      </c>
      <c r="J159" s="5">
        <v>0</v>
      </c>
      <c r="K159" s="5">
        <v>0.53983050847457625</v>
      </c>
      <c r="L159" s="6">
        <v>0</v>
      </c>
      <c r="M159" s="6">
        <v>0</v>
      </c>
      <c r="N159" s="5">
        <f t="shared" si="39"/>
        <v>0.53983050847457625</v>
      </c>
      <c r="O159" s="6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6">
        <f t="shared" si="46"/>
        <v>0.53983050847457625</v>
      </c>
      <c r="AL159" s="5">
        <v>0</v>
      </c>
      <c r="AM159" s="6">
        <f t="shared" si="41"/>
        <v>0.53983050847457625</v>
      </c>
      <c r="AN159" s="6">
        <v>0</v>
      </c>
      <c r="AO159" s="16" t="s">
        <v>159</v>
      </c>
    </row>
    <row r="160" spans="1:41" s="9" customFormat="1" ht="12.75" x14ac:dyDescent="0.25">
      <c r="A160" s="14" t="s">
        <v>289</v>
      </c>
      <c r="B160" s="15" t="s">
        <v>221</v>
      </c>
      <c r="C160" s="2" t="s">
        <v>133</v>
      </c>
      <c r="D160" s="2" t="s">
        <v>41</v>
      </c>
      <c r="E160" s="2">
        <v>2021</v>
      </c>
      <c r="F160" s="2">
        <v>2021</v>
      </c>
      <c r="G160" s="2" t="s">
        <v>150</v>
      </c>
      <c r="H160" s="5">
        <v>0</v>
      </c>
      <c r="I160" s="5">
        <v>0</v>
      </c>
      <c r="J160" s="5">
        <v>0</v>
      </c>
      <c r="K160" s="5">
        <v>0.81694915254237288</v>
      </c>
      <c r="L160" s="6">
        <v>0</v>
      </c>
      <c r="M160" s="6">
        <v>0</v>
      </c>
      <c r="N160" s="5">
        <f t="shared" si="39"/>
        <v>0.81694915254237288</v>
      </c>
      <c r="O160" s="6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6">
        <f t="shared" si="46"/>
        <v>0.81694915254237288</v>
      </c>
      <c r="AL160" s="5">
        <v>0</v>
      </c>
      <c r="AM160" s="6">
        <f t="shared" si="41"/>
        <v>0.81694915254237288</v>
      </c>
      <c r="AN160" s="6">
        <v>0</v>
      </c>
      <c r="AO160" s="16" t="s">
        <v>159</v>
      </c>
    </row>
    <row r="161" spans="1:41" s="9" customFormat="1" ht="25.5" x14ac:dyDescent="0.25">
      <c r="A161" s="14" t="s">
        <v>290</v>
      </c>
      <c r="B161" s="15" t="s">
        <v>222</v>
      </c>
      <c r="C161" s="2" t="s">
        <v>134</v>
      </c>
      <c r="D161" s="2" t="s">
        <v>41</v>
      </c>
      <c r="E161" s="2">
        <v>2021</v>
      </c>
      <c r="F161" s="2">
        <v>2021</v>
      </c>
      <c r="G161" s="2" t="s">
        <v>150</v>
      </c>
      <c r="H161" s="5">
        <v>0</v>
      </c>
      <c r="I161" s="5">
        <v>0</v>
      </c>
      <c r="J161" s="5">
        <v>0</v>
      </c>
      <c r="K161" s="5">
        <v>2.7</v>
      </c>
      <c r="L161" s="6">
        <v>0</v>
      </c>
      <c r="M161" s="6">
        <v>0</v>
      </c>
      <c r="N161" s="5">
        <f t="shared" si="39"/>
        <v>2.7</v>
      </c>
      <c r="O161" s="6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6">
        <f t="shared" si="46"/>
        <v>2.7</v>
      </c>
      <c r="AL161" s="5">
        <v>0</v>
      </c>
      <c r="AM161" s="6">
        <f t="shared" si="41"/>
        <v>2.7</v>
      </c>
      <c r="AN161" s="6">
        <v>0</v>
      </c>
      <c r="AO161" s="16" t="s">
        <v>159</v>
      </c>
    </row>
    <row r="162" spans="1:41" s="62" customFormat="1" ht="28.5" customHeight="1" x14ac:dyDescent="0.25">
      <c r="A162" s="10" t="s">
        <v>94</v>
      </c>
      <c r="B162" s="11" t="s">
        <v>95</v>
      </c>
      <c r="C162" s="59" t="s">
        <v>150</v>
      </c>
      <c r="D162" s="59" t="s">
        <v>150</v>
      </c>
      <c r="E162" s="59" t="s">
        <v>150</v>
      </c>
      <c r="F162" s="59" t="s">
        <v>150</v>
      </c>
      <c r="G162" s="59" t="s">
        <v>150</v>
      </c>
      <c r="H162" s="60">
        <f>SUM(H163:H184)</f>
        <v>0</v>
      </c>
      <c r="I162" s="60">
        <f t="shared" ref="I162:AN162" si="47">SUM(I163:I184)</f>
        <v>0</v>
      </c>
      <c r="J162" s="60">
        <f t="shared" si="47"/>
        <v>0</v>
      </c>
      <c r="K162" s="60">
        <f t="shared" si="47"/>
        <v>75.938983050847455</v>
      </c>
      <c r="L162" s="60">
        <f t="shared" si="47"/>
        <v>0</v>
      </c>
      <c r="M162" s="60">
        <f t="shared" si="47"/>
        <v>0</v>
      </c>
      <c r="N162" s="60">
        <f t="shared" si="47"/>
        <v>75.938983050847455</v>
      </c>
      <c r="O162" s="60">
        <f t="shared" si="47"/>
        <v>0</v>
      </c>
      <c r="P162" s="60">
        <f t="shared" si="47"/>
        <v>0</v>
      </c>
      <c r="Q162" s="60">
        <f t="shared" si="47"/>
        <v>0</v>
      </c>
      <c r="R162" s="60">
        <f t="shared" si="47"/>
        <v>0</v>
      </c>
      <c r="S162" s="60">
        <f t="shared" si="47"/>
        <v>0</v>
      </c>
      <c r="T162" s="60">
        <f t="shared" si="47"/>
        <v>0</v>
      </c>
      <c r="U162" s="60">
        <f t="shared" si="47"/>
        <v>0</v>
      </c>
      <c r="V162" s="60">
        <f t="shared" si="47"/>
        <v>0</v>
      </c>
      <c r="W162" s="60">
        <f t="shared" si="47"/>
        <v>0</v>
      </c>
      <c r="X162" s="60">
        <f t="shared" si="47"/>
        <v>0</v>
      </c>
      <c r="Y162" s="60">
        <f t="shared" si="47"/>
        <v>0</v>
      </c>
      <c r="Z162" s="60">
        <f t="shared" si="47"/>
        <v>0</v>
      </c>
      <c r="AA162" s="60">
        <f t="shared" si="47"/>
        <v>0</v>
      </c>
      <c r="AB162" s="60">
        <f t="shared" si="47"/>
        <v>0</v>
      </c>
      <c r="AC162" s="60">
        <f t="shared" si="47"/>
        <v>9.3567796610169491</v>
      </c>
      <c r="AD162" s="60">
        <f t="shared" si="47"/>
        <v>0</v>
      </c>
      <c r="AE162" s="60">
        <f t="shared" si="47"/>
        <v>10.416101694915255</v>
      </c>
      <c r="AF162" s="60">
        <f t="shared" si="47"/>
        <v>0</v>
      </c>
      <c r="AG162" s="60">
        <f t="shared" si="47"/>
        <v>18.966949152542373</v>
      </c>
      <c r="AH162" s="60">
        <f t="shared" si="47"/>
        <v>0</v>
      </c>
      <c r="AI162" s="60">
        <f t="shared" si="47"/>
        <v>21.895762711864407</v>
      </c>
      <c r="AJ162" s="60">
        <f t="shared" si="47"/>
        <v>0</v>
      </c>
      <c r="AK162" s="60">
        <f t="shared" si="47"/>
        <v>15.303389830508475</v>
      </c>
      <c r="AL162" s="60">
        <f t="shared" si="47"/>
        <v>0</v>
      </c>
      <c r="AM162" s="60">
        <f t="shared" si="47"/>
        <v>75.938983050847455</v>
      </c>
      <c r="AN162" s="60">
        <f t="shared" si="47"/>
        <v>0</v>
      </c>
      <c r="AO162" s="61" t="s">
        <v>150</v>
      </c>
    </row>
    <row r="163" spans="1:41" s="32" customFormat="1" x14ac:dyDescent="0.25">
      <c r="A163" s="26" t="s">
        <v>291</v>
      </c>
      <c r="B163" s="53" t="s">
        <v>229</v>
      </c>
      <c r="C163" s="28" t="s">
        <v>72</v>
      </c>
      <c r="D163" s="28" t="s">
        <v>41</v>
      </c>
      <c r="E163" s="28">
        <v>2017</v>
      </c>
      <c r="F163" s="28">
        <v>2017</v>
      </c>
      <c r="G163" s="28" t="s">
        <v>150</v>
      </c>
      <c r="H163" s="29">
        <v>0</v>
      </c>
      <c r="I163" s="29">
        <v>0</v>
      </c>
      <c r="J163" s="29">
        <v>0</v>
      </c>
      <c r="K163" s="49">
        <v>4.5364406779661017</v>
      </c>
      <c r="L163" s="30">
        <v>0</v>
      </c>
      <c r="M163" s="30">
        <v>0</v>
      </c>
      <c r="N163" s="29">
        <f t="shared" ref="N163:N184" si="48">K163</f>
        <v>4.5364406779661017</v>
      </c>
      <c r="O163" s="30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29">
        <f>K163</f>
        <v>4.5364406779661017</v>
      </c>
      <c r="AD163" s="29">
        <v>0</v>
      </c>
      <c r="AE163" s="29">
        <v>0</v>
      </c>
      <c r="AF163" s="29">
        <v>0</v>
      </c>
      <c r="AG163" s="29">
        <v>0</v>
      </c>
      <c r="AH163" s="29">
        <v>0</v>
      </c>
      <c r="AI163" s="29">
        <v>0</v>
      </c>
      <c r="AJ163" s="29">
        <v>0</v>
      </c>
      <c r="AK163" s="30">
        <v>0</v>
      </c>
      <c r="AL163" s="29">
        <v>0</v>
      </c>
      <c r="AM163" s="30">
        <f>SUM(AC163:AL163)</f>
        <v>4.5364406779661017</v>
      </c>
      <c r="AN163" s="30">
        <v>0</v>
      </c>
      <c r="AO163" s="50" t="s">
        <v>159</v>
      </c>
    </row>
    <row r="164" spans="1:41" s="32" customFormat="1" x14ac:dyDescent="0.25">
      <c r="A164" s="26" t="s">
        <v>292</v>
      </c>
      <c r="B164" s="53" t="s">
        <v>230</v>
      </c>
      <c r="C164" s="28" t="s">
        <v>73</v>
      </c>
      <c r="D164" s="28" t="s">
        <v>41</v>
      </c>
      <c r="E164" s="28">
        <v>2017</v>
      </c>
      <c r="F164" s="28">
        <v>2017</v>
      </c>
      <c r="G164" s="28" t="s">
        <v>150</v>
      </c>
      <c r="H164" s="29">
        <v>0</v>
      </c>
      <c r="I164" s="29">
        <v>0</v>
      </c>
      <c r="J164" s="29">
        <v>0</v>
      </c>
      <c r="K164" s="49">
        <v>0.65677966101694918</v>
      </c>
      <c r="L164" s="30">
        <v>0</v>
      </c>
      <c r="M164" s="30">
        <v>0</v>
      </c>
      <c r="N164" s="29">
        <f t="shared" si="48"/>
        <v>0.65677966101694918</v>
      </c>
      <c r="O164" s="30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29">
        <f t="shared" ref="AC164:AC168" si="49">K164</f>
        <v>0.65677966101694918</v>
      </c>
      <c r="AD164" s="29">
        <v>0</v>
      </c>
      <c r="AE164" s="29">
        <v>0</v>
      </c>
      <c r="AF164" s="29">
        <v>0</v>
      </c>
      <c r="AG164" s="29">
        <v>0</v>
      </c>
      <c r="AH164" s="29">
        <v>0</v>
      </c>
      <c r="AI164" s="29">
        <v>0</v>
      </c>
      <c r="AJ164" s="29">
        <v>0</v>
      </c>
      <c r="AK164" s="30">
        <v>0</v>
      </c>
      <c r="AL164" s="29">
        <v>0</v>
      </c>
      <c r="AM164" s="30">
        <f t="shared" ref="AM164:AM184" si="50">SUM(AC164:AL164)</f>
        <v>0.65677966101694918</v>
      </c>
      <c r="AN164" s="30">
        <v>0</v>
      </c>
      <c r="AO164" s="50" t="s">
        <v>159</v>
      </c>
    </row>
    <row r="165" spans="1:41" s="32" customFormat="1" x14ac:dyDescent="0.25">
      <c r="A165" s="26" t="s">
        <v>293</v>
      </c>
      <c r="B165" s="53" t="s">
        <v>231</v>
      </c>
      <c r="C165" s="28" t="s">
        <v>74</v>
      </c>
      <c r="D165" s="28" t="s">
        <v>41</v>
      </c>
      <c r="E165" s="28">
        <v>2017</v>
      </c>
      <c r="F165" s="28">
        <v>2017</v>
      </c>
      <c r="G165" s="28" t="s">
        <v>150</v>
      </c>
      <c r="H165" s="29">
        <v>0</v>
      </c>
      <c r="I165" s="29">
        <v>0</v>
      </c>
      <c r="J165" s="29">
        <v>0</v>
      </c>
      <c r="K165" s="49">
        <v>0.54576271186440684</v>
      </c>
      <c r="L165" s="30">
        <v>0</v>
      </c>
      <c r="M165" s="30">
        <v>0</v>
      </c>
      <c r="N165" s="29">
        <f t="shared" si="48"/>
        <v>0.54576271186440684</v>
      </c>
      <c r="O165" s="30">
        <v>0</v>
      </c>
      <c r="P165" s="29">
        <v>0</v>
      </c>
      <c r="Q165" s="29">
        <v>0</v>
      </c>
      <c r="R165" s="29">
        <v>0</v>
      </c>
      <c r="S165" s="29">
        <v>0</v>
      </c>
      <c r="T165" s="29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29">
        <f t="shared" si="49"/>
        <v>0.54576271186440684</v>
      </c>
      <c r="AD165" s="29">
        <v>0</v>
      </c>
      <c r="AE165" s="29">
        <v>0</v>
      </c>
      <c r="AF165" s="29">
        <v>0</v>
      </c>
      <c r="AG165" s="29">
        <v>0</v>
      </c>
      <c r="AH165" s="29">
        <v>0</v>
      </c>
      <c r="AI165" s="29">
        <v>0</v>
      </c>
      <c r="AJ165" s="29">
        <v>0</v>
      </c>
      <c r="AK165" s="30">
        <v>0</v>
      </c>
      <c r="AL165" s="29">
        <v>0</v>
      </c>
      <c r="AM165" s="30">
        <f t="shared" si="50"/>
        <v>0.54576271186440684</v>
      </c>
      <c r="AN165" s="30">
        <v>0</v>
      </c>
      <c r="AO165" s="50" t="s">
        <v>159</v>
      </c>
    </row>
    <row r="166" spans="1:41" s="32" customFormat="1" x14ac:dyDescent="0.25">
      <c r="A166" s="26" t="s">
        <v>294</v>
      </c>
      <c r="B166" s="53" t="s">
        <v>232</v>
      </c>
      <c r="C166" s="28" t="s">
        <v>75</v>
      </c>
      <c r="D166" s="28" t="s">
        <v>41</v>
      </c>
      <c r="E166" s="28">
        <v>2017</v>
      </c>
      <c r="F166" s="28">
        <v>2017</v>
      </c>
      <c r="G166" s="28" t="s">
        <v>150</v>
      </c>
      <c r="H166" s="29">
        <v>0</v>
      </c>
      <c r="I166" s="29">
        <v>0</v>
      </c>
      <c r="J166" s="29">
        <v>0</v>
      </c>
      <c r="K166" s="49">
        <v>0.63050847457627124</v>
      </c>
      <c r="L166" s="30">
        <v>0</v>
      </c>
      <c r="M166" s="30">
        <v>0</v>
      </c>
      <c r="N166" s="29">
        <f t="shared" si="48"/>
        <v>0.63050847457627124</v>
      </c>
      <c r="O166" s="30">
        <v>0</v>
      </c>
      <c r="P166" s="29">
        <v>0</v>
      </c>
      <c r="Q166" s="29">
        <v>0</v>
      </c>
      <c r="R166" s="29">
        <v>0</v>
      </c>
      <c r="S166" s="29">
        <v>0</v>
      </c>
      <c r="T166" s="29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29">
        <f t="shared" si="49"/>
        <v>0.63050847457627124</v>
      </c>
      <c r="AD166" s="29">
        <v>0</v>
      </c>
      <c r="AE166" s="29">
        <v>0</v>
      </c>
      <c r="AF166" s="29">
        <v>0</v>
      </c>
      <c r="AG166" s="29">
        <v>0</v>
      </c>
      <c r="AH166" s="29">
        <v>0</v>
      </c>
      <c r="AI166" s="29">
        <v>0</v>
      </c>
      <c r="AJ166" s="29">
        <v>0</v>
      </c>
      <c r="AK166" s="30">
        <v>0</v>
      </c>
      <c r="AL166" s="29">
        <v>0</v>
      </c>
      <c r="AM166" s="30">
        <f t="shared" si="50"/>
        <v>0.63050847457627124</v>
      </c>
      <c r="AN166" s="30">
        <v>0</v>
      </c>
      <c r="AO166" s="50" t="s">
        <v>159</v>
      </c>
    </row>
    <row r="167" spans="1:41" s="32" customFormat="1" x14ac:dyDescent="0.25">
      <c r="A167" s="26" t="s">
        <v>295</v>
      </c>
      <c r="B167" s="53" t="s">
        <v>233</v>
      </c>
      <c r="C167" s="28" t="s">
        <v>76</v>
      </c>
      <c r="D167" s="28" t="s">
        <v>41</v>
      </c>
      <c r="E167" s="28">
        <v>2017</v>
      </c>
      <c r="F167" s="28">
        <v>2017</v>
      </c>
      <c r="G167" s="28" t="s">
        <v>150</v>
      </c>
      <c r="H167" s="29">
        <v>0</v>
      </c>
      <c r="I167" s="29">
        <v>0</v>
      </c>
      <c r="J167" s="29">
        <v>0</v>
      </c>
      <c r="K167" s="49">
        <v>1.7838983050847459</v>
      </c>
      <c r="L167" s="30">
        <v>0</v>
      </c>
      <c r="M167" s="30">
        <v>0</v>
      </c>
      <c r="N167" s="29">
        <f t="shared" si="48"/>
        <v>1.7838983050847459</v>
      </c>
      <c r="O167" s="30">
        <v>0</v>
      </c>
      <c r="P167" s="29">
        <v>0</v>
      </c>
      <c r="Q167" s="29">
        <v>0</v>
      </c>
      <c r="R167" s="29">
        <v>0</v>
      </c>
      <c r="S167" s="29">
        <v>0</v>
      </c>
      <c r="T167" s="29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29">
        <f t="shared" si="49"/>
        <v>1.7838983050847459</v>
      </c>
      <c r="AD167" s="29">
        <v>0</v>
      </c>
      <c r="AE167" s="29">
        <v>0</v>
      </c>
      <c r="AF167" s="29">
        <v>0</v>
      </c>
      <c r="AG167" s="29">
        <v>0</v>
      </c>
      <c r="AH167" s="29">
        <v>0</v>
      </c>
      <c r="AI167" s="29">
        <v>0</v>
      </c>
      <c r="AJ167" s="29">
        <v>0</v>
      </c>
      <c r="AK167" s="30">
        <v>0</v>
      </c>
      <c r="AL167" s="29">
        <v>0</v>
      </c>
      <c r="AM167" s="30">
        <f t="shared" si="50"/>
        <v>1.7838983050847459</v>
      </c>
      <c r="AN167" s="30">
        <v>0</v>
      </c>
      <c r="AO167" s="50" t="s">
        <v>159</v>
      </c>
    </row>
    <row r="168" spans="1:41" s="32" customFormat="1" x14ac:dyDescent="0.25">
      <c r="A168" s="26" t="s">
        <v>296</v>
      </c>
      <c r="B168" s="27" t="s">
        <v>234</v>
      </c>
      <c r="C168" s="28" t="s">
        <v>77</v>
      </c>
      <c r="D168" s="28" t="s">
        <v>41</v>
      </c>
      <c r="E168" s="28">
        <v>2017</v>
      </c>
      <c r="F168" s="28">
        <v>2017</v>
      </c>
      <c r="G168" s="28" t="s">
        <v>150</v>
      </c>
      <c r="H168" s="29">
        <v>0</v>
      </c>
      <c r="I168" s="29">
        <v>0</v>
      </c>
      <c r="J168" s="29">
        <v>0</v>
      </c>
      <c r="K168" s="49">
        <v>1.2033898305084745</v>
      </c>
      <c r="L168" s="30">
        <v>0</v>
      </c>
      <c r="M168" s="30">
        <v>0</v>
      </c>
      <c r="N168" s="29">
        <f t="shared" si="48"/>
        <v>1.2033898305084745</v>
      </c>
      <c r="O168" s="30">
        <v>0</v>
      </c>
      <c r="P168" s="29">
        <v>0</v>
      </c>
      <c r="Q168" s="29">
        <v>0</v>
      </c>
      <c r="R168" s="29">
        <v>0</v>
      </c>
      <c r="S168" s="29">
        <v>0</v>
      </c>
      <c r="T168" s="29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29">
        <f t="shared" si="49"/>
        <v>1.2033898305084745</v>
      </c>
      <c r="AD168" s="29">
        <v>0</v>
      </c>
      <c r="AE168" s="29">
        <v>0</v>
      </c>
      <c r="AF168" s="29">
        <v>0</v>
      </c>
      <c r="AG168" s="29">
        <v>0</v>
      </c>
      <c r="AH168" s="29">
        <v>0</v>
      </c>
      <c r="AI168" s="29">
        <v>0</v>
      </c>
      <c r="AJ168" s="29">
        <v>0</v>
      </c>
      <c r="AK168" s="30">
        <v>0</v>
      </c>
      <c r="AL168" s="29">
        <v>0</v>
      </c>
      <c r="AM168" s="30">
        <f t="shared" si="50"/>
        <v>1.2033898305084745</v>
      </c>
      <c r="AN168" s="30">
        <v>0</v>
      </c>
      <c r="AO168" s="50" t="s">
        <v>159</v>
      </c>
    </row>
    <row r="169" spans="1:41" s="25" customFormat="1" x14ac:dyDescent="0.25">
      <c r="A169" s="20" t="s">
        <v>297</v>
      </c>
      <c r="B169" s="21" t="s">
        <v>235</v>
      </c>
      <c r="C169" s="22" t="s">
        <v>78</v>
      </c>
      <c r="D169" s="22" t="s">
        <v>41</v>
      </c>
      <c r="E169" s="22">
        <v>2018</v>
      </c>
      <c r="F169" s="22">
        <v>2018</v>
      </c>
      <c r="G169" s="22" t="s">
        <v>150</v>
      </c>
      <c r="H169" s="23">
        <v>0</v>
      </c>
      <c r="I169" s="23">
        <v>0</v>
      </c>
      <c r="J169" s="23">
        <v>0</v>
      </c>
      <c r="K169" s="47">
        <v>1.0406779661016949</v>
      </c>
      <c r="L169" s="24">
        <v>0</v>
      </c>
      <c r="M169" s="24">
        <v>0</v>
      </c>
      <c r="N169" s="23">
        <f t="shared" si="48"/>
        <v>1.0406779661016949</v>
      </c>
      <c r="O169" s="24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3">
        <v>0</v>
      </c>
      <c r="AD169" s="23">
        <v>0</v>
      </c>
      <c r="AE169" s="23">
        <f>K169</f>
        <v>1.0406779661016949</v>
      </c>
      <c r="AF169" s="23">
        <v>0</v>
      </c>
      <c r="AG169" s="29">
        <v>0</v>
      </c>
      <c r="AH169" s="23">
        <v>0</v>
      </c>
      <c r="AI169" s="29">
        <v>0</v>
      </c>
      <c r="AJ169" s="23">
        <v>0</v>
      </c>
      <c r="AK169" s="30">
        <v>0</v>
      </c>
      <c r="AL169" s="23">
        <v>0</v>
      </c>
      <c r="AM169" s="24">
        <f t="shared" si="50"/>
        <v>1.0406779661016949</v>
      </c>
      <c r="AN169" s="24">
        <v>0</v>
      </c>
      <c r="AO169" s="48" t="s">
        <v>159</v>
      </c>
    </row>
    <row r="170" spans="1:41" s="25" customFormat="1" ht="25.5" x14ac:dyDescent="0.25">
      <c r="A170" s="20" t="s">
        <v>298</v>
      </c>
      <c r="B170" s="21" t="s">
        <v>236</v>
      </c>
      <c r="C170" s="22" t="s">
        <v>79</v>
      </c>
      <c r="D170" s="22" t="s">
        <v>41</v>
      </c>
      <c r="E170" s="22">
        <v>2018</v>
      </c>
      <c r="F170" s="22">
        <v>2018</v>
      </c>
      <c r="G170" s="22" t="s">
        <v>150</v>
      </c>
      <c r="H170" s="23">
        <v>0</v>
      </c>
      <c r="I170" s="23">
        <v>0</v>
      </c>
      <c r="J170" s="23">
        <v>0</v>
      </c>
      <c r="K170" s="23">
        <v>4.2618644067796616</v>
      </c>
      <c r="L170" s="24">
        <v>0</v>
      </c>
      <c r="M170" s="24">
        <v>0</v>
      </c>
      <c r="N170" s="23">
        <f t="shared" si="48"/>
        <v>4.2618644067796616</v>
      </c>
      <c r="O170" s="24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3">
        <v>0</v>
      </c>
      <c r="AD170" s="23">
        <v>0</v>
      </c>
      <c r="AE170" s="23">
        <f t="shared" ref="AE170:AE171" si="51">K170</f>
        <v>4.2618644067796616</v>
      </c>
      <c r="AF170" s="23">
        <v>0</v>
      </c>
      <c r="AG170" s="29">
        <v>0</v>
      </c>
      <c r="AH170" s="23">
        <v>0</v>
      </c>
      <c r="AI170" s="29">
        <v>0</v>
      </c>
      <c r="AJ170" s="23">
        <v>0</v>
      </c>
      <c r="AK170" s="30">
        <v>0</v>
      </c>
      <c r="AL170" s="23">
        <v>0</v>
      </c>
      <c r="AM170" s="24">
        <f t="shared" si="50"/>
        <v>4.2618644067796616</v>
      </c>
      <c r="AN170" s="24">
        <v>0</v>
      </c>
      <c r="AO170" s="48" t="s">
        <v>159</v>
      </c>
    </row>
    <row r="171" spans="1:41" s="25" customFormat="1" ht="25.5" x14ac:dyDescent="0.25">
      <c r="A171" s="20" t="s">
        <v>299</v>
      </c>
      <c r="B171" s="21" t="s">
        <v>237</v>
      </c>
      <c r="C171" s="22" t="s">
        <v>80</v>
      </c>
      <c r="D171" s="22" t="s">
        <v>41</v>
      </c>
      <c r="E171" s="22">
        <v>2018</v>
      </c>
      <c r="F171" s="22">
        <v>2018</v>
      </c>
      <c r="G171" s="22" t="s">
        <v>150</v>
      </c>
      <c r="H171" s="23">
        <v>0</v>
      </c>
      <c r="I171" s="23">
        <v>0</v>
      </c>
      <c r="J171" s="23">
        <v>0</v>
      </c>
      <c r="K171" s="23">
        <v>5.1135593220338986</v>
      </c>
      <c r="L171" s="24">
        <v>0</v>
      </c>
      <c r="M171" s="24">
        <v>0</v>
      </c>
      <c r="N171" s="23">
        <f t="shared" si="48"/>
        <v>5.1135593220338986</v>
      </c>
      <c r="O171" s="24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3">
        <v>0</v>
      </c>
      <c r="AD171" s="23">
        <v>0</v>
      </c>
      <c r="AE171" s="23">
        <f t="shared" si="51"/>
        <v>5.1135593220338986</v>
      </c>
      <c r="AF171" s="23">
        <v>0</v>
      </c>
      <c r="AG171" s="29">
        <v>0</v>
      </c>
      <c r="AH171" s="23">
        <v>0</v>
      </c>
      <c r="AI171" s="29">
        <v>0</v>
      </c>
      <c r="AJ171" s="23">
        <v>0</v>
      </c>
      <c r="AK171" s="30">
        <v>0</v>
      </c>
      <c r="AL171" s="23">
        <v>0</v>
      </c>
      <c r="AM171" s="24">
        <f t="shared" si="50"/>
        <v>5.1135593220338986</v>
      </c>
      <c r="AN171" s="24">
        <v>0</v>
      </c>
      <c r="AO171" s="48" t="s">
        <v>159</v>
      </c>
    </row>
    <row r="172" spans="1:41" s="46" customFormat="1" ht="12.75" x14ac:dyDescent="0.25">
      <c r="A172" s="40" t="s">
        <v>300</v>
      </c>
      <c r="B172" s="41" t="s">
        <v>238</v>
      </c>
      <c r="C172" s="56" t="s">
        <v>81</v>
      </c>
      <c r="D172" s="42" t="s">
        <v>41</v>
      </c>
      <c r="E172" s="42">
        <v>2019</v>
      </c>
      <c r="F172" s="42">
        <v>2019</v>
      </c>
      <c r="G172" s="42" t="s">
        <v>150</v>
      </c>
      <c r="H172" s="43">
        <v>0</v>
      </c>
      <c r="I172" s="43">
        <v>0</v>
      </c>
      <c r="J172" s="43">
        <v>0</v>
      </c>
      <c r="K172" s="43">
        <v>0.69406779661016949</v>
      </c>
      <c r="L172" s="44">
        <v>0</v>
      </c>
      <c r="M172" s="44">
        <v>0</v>
      </c>
      <c r="N172" s="43">
        <f t="shared" si="48"/>
        <v>0.69406779661016949</v>
      </c>
      <c r="O172" s="44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23">
        <v>0</v>
      </c>
      <c r="AD172" s="43">
        <v>0</v>
      </c>
      <c r="AE172" s="5">
        <v>0</v>
      </c>
      <c r="AF172" s="43">
        <v>0</v>
      </c>
      <c r="AG172" s="43">
        <f>K172</f>
        <v>0.69406779661016949</v>
      </c>
      <c r="AH172" s="43">
        <v>0</v>
      </c>
      <c r="AI172" s="29">
        <v>0</v>
      </c>
      <c r="AJ172" s="43">
        <v>0</v>
      </c>
      <c r="AK172" s="30">
        <v>0</v>
      </c>
      <c r="AL172" s="43">
        <v>0</v>
      </c>
      <c r="AM172" s="44">
        <f t="shared" si="50"/>
        <v>0.69406779661016949</v>
      </c>
      <c r="AN172" s="44">
        <v>0</v>
      </c>
      <c r="AO172" s="51" t="s">
        <v>159</v>
      </c>
    </row>
    <row r="173" spans="1:41" s="46" customFormat="1" ht="25.5" x14ac:dyDescent="0.25">
      <c r="A173" s="40" t="s">
        <v>301</v>
      </c>
      <c r="B173" s="41" t="s">
        <v>239</v>
      </c>
      <c r="C173" s="56" t="s">
        <v>82</v>
      </c>
      <c r="D173" s="42" t="s">
        <v>41</v>
      </c>
      <c r="E173" s="42">
        <v>2019</v>
      </c>
      <c r="F173" s="42">
        <v>2019</v>
      </c>
      <c r="G173" s="42" t="s">
        <v>150</v>
      </c>
      <c r="H173" s="43">
        <v>0</v>
      </c>
      <c r="I173" s="43">
        <v>0</v>
      </c>
      <c r="J173" s="43">
        <v>0</v>
      </c>
      <c r="K173" s="43">
        <v>3.6084745762711865</v>
      </c>
      <c r="L173" s="44">
        <v>0</v>
      </c>
      <c r="M173" s="44">
        <v>0</v>
      </c>
      <c r="N173" s="43">
        <f t="shared" si="48"/>
        <v>3.6084745762711865</v>
      </c>
      <c r="O173" s="44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23">
        <v>0</v>
      </c>
      <c r="AD173" s="43">
        <v>0</v>
      </c>
      <c r="AE173" s="5">
        <v>0</v>
      </c>
      <c r="AF173" s="43">
        <v>0</v>
      </c>
      <c r="AG173" s="43">
        <f t="shared" ref="AG173:AG177" si="52">K173</f>
        <v>3.6084745762711865</v>
      </c>
      <c r="AH173" s="43">
        <v>0</v>
      </c>
      <c r="AI173" s="29">
        <v>0</v>
      </c>
      <c r="AJ173" s="43">
        <v>0</v>
      </c>
      <c r="AK173" s="30">
        <v>0</v>
      </c>
      <c r="AL173" s="43">
        <v>0</v>
      </c>
      <c r="AM173" s="44">
        <f t="shared" si="50"/>
        <v>3.6084745762711865</v>
      </c>
      <c r="AN173" s="44">
        <v>0</v>
      </c>
      <c r="AO173" s="51" t="s">
        <v>159</v>
      </c>
    </row>
    <row r="174" spans="1:41" s="46" customFormat="1" ht="25.5" x14ac:dyDescent="0.25">
      <c r="A174" s="40" t="s">
        <v>302</v>
      </c>
      <c r="B174" s="41" t="s">
        <v>240</v>
      </c>
      <c r="C174" s="56" t="s">
        <v>83</v>
      </c>
      <c r="D174" s="42" t="s">
        <v>41</v>
      </c>
      <c r="E174" s="42">
        <v>2019</v>
      </c>
      <c r="F174" s="42">
        <v>2019</v>
      </c>
      <c r="G174" s="42" t="s">
        <v>150</v>
      </c>
      <c r="H174" s="43">
        <v>0</v>
      </c>
      <c r="I174" s="43">
        <v>0</v>
      </c>
      <c r="J174" s="43">
        <v>0</v>
      </c>
      <c r="K174" s="43">
        <v>3.409322033898305</v>
      </c>
      <c r="L174" s="44">
        <v>0</v>
      </c>
      <c r="M174" s="44">
        <v>0</v>
      </c>
      <c r="N174" s="43">
        <f t="shared" si="48"/>
        <v>3.409322033898305</v>
      </c>
      <c r="O174" s="44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23">
        <v>0</v>
      </c>
      <c r="AD174" s="43">
        <v>0</v>
      </c>
      <c r="AE174" s="5">
        <v>0</v>
      </c>
      <c r="AF174" s="43">
        <v>0</v>
      </c>
      <c r="AG174" s="43">
        <f t="shared" si="52"/>
        <v>3.409322033898305</v>
      </c>
      <c r="AH174" s="43">
        <v>0</v>
      </c>
      <c r="AI174" s="29">
        <v>0</v>
      </c>
      <c r="AJ174" s="43">
        <v>0</v>
      </c>
      <c r="AK174" s="30">
        <v>0</v>
      </c>
      <c r="AL174" s="43">
        <v>0</v>
      </c>
      <c r="AM174" s="44">
        <f t="shared" si="50"/>
        <v>3.409322033898305</v>
      </c>
      <c r="AN174" s="44">
        <v>0</v>
      </c>
      <c r="AO174" s="51" t="s">
        <v>159</v>
      </c>
    </row>
    <row r="175" spans="1:41" s="46" customFormat="1" ht="25.5" x14ac:dyDescent="0.25">
      <c r="A175" s="40" t="s">
        <v>303</v>
      </c>
      <c r="B175" s="57" t="s">
        <v>241</v>
      </c>
      <c r="C175" s="56" t="s">
        <v>84</v>
      </c>
      <c r="D175" s="42" t="s">
        <v>41</v>
      </c>
      <c r="E175" s="42">
        <v>2019</v>
      </c>
      <c r="F175" s="42">
        <v>2019</v>
      </c>
      <c r="G175" s="42" t="s">
        <v>150</v>
      </c>
      <c r="H175" s="43">
        <v>0</v>
      </c>
      <c r="I175" s="43">
        <v>0</v>
      </c>
      <c r="J175" s="43">
        <v>0</v>
      </c>
      <c r="K175" s="43">
        <v>0.57796610169491536</v>
      </c>
      <c r="L175" s="44">
        <v>0</v>
      </c>
      <c r="M175" s="44">
        <v>0</v>
      </c>
      <c r="N175" s="43">
        <f t="shared" si="48"/>
        <v>0.57796610169491536</v>
      </c>
      <c r="O175" s="44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4">
        <v>0</v>
      </c>
      <c r="V175" s="44">
        <v>0</v>
      </c>
      <c r="W175" s="44">
        <v>0</v>
      </c>
      <c r="X175" s="44">
        <v>0</v>
      </c>
      <c r="Y175" s="44">
        <v>0</v>
      </c>
      <c r="Z175" s="44">
        <v>0</v>
      </c>
      <c r="AA175" s="44">
        <v>0</v>
      </c>
      <c r="AB175" s="44">
        <v>0</v>
      </c>
      <c r="AC175" s="23">
        <v>0</v>
      </c>
      <c r="AD175" s="43">
        <v>0</v>
      </c>
      <c r="AE175" s="5">
        <v>0</v>
      </c>
      <c r="AF175" s="43">
        <v>0</v>
      </c>
      <c r="AG175" s="43">
        <f t="shared" si="52"/>
        <v>0.57796610169491536</v>
      </c>
      <c r="AH175" s="43">
        <v>0</v>
      </c>
      <c r="AI175" s="29">
        <v>0</v>
      </c>
      <c r="AJ175" s="43">
        <v>0</v>
      </c>
      <c r="AK175" s="30">
        <v>0</v>
      </c>
      <c r="AL175" s="43">
        <v>0</v>
      </c>
      <c r="AM175" s="44">
        <f t="shared" si="50"/>
        <v>0.57796610169491536</v>
      </c>
      <c r="AN175" s="44">
        <v>0</v>
      </c>
      <c r="AO175" s="51" t="s">
        <v>159</v>
      </c>
    </row>
    <row r="176" spans="1:41" s="46" customFormat="1" ht="25.5" x14ac:dyDescent="0.2">
      <c r="A176" s="40" t="s">
        <v>304</v>
      </c>
      <c r="B176" s="58" t="s">
        <v>242</v>
      </c>
      <c r="C176" s="56" t="s">
        <v>85</v>
      </c>
      <c r="D176" s="42" t="s">
        <v>41</v>
      </c>
      <c r="E176" s="42">
        <v>2019</v>
      </c>
      <c r="F176" s="42">
        <v>2019</v>
      </c>
      <c r="G176" s="42" t="s">
        <v>150</v>
      </c>
      <c r="H176" s="43">
        <v>0</v>
      </c>
      <c r="I176" s="43">
        <v>0</v>
      </c>
      <c r="J176" s="43">
        <v>0</v>
      </c>
      <c r="K176" s="43">
        <v>5.2559322033898308</v>
      </c>
      <c r="L176" s="44">
        <v>0</v>
      </c>
      <c r="M176" s="44">
        <v>0</v>
      </c>
      <c r="N176" s="43">
        <f t="shared" si="48"/>
        <v>5.2559322033898308</v>
      </c>
      <c r="O176" s="44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4">
        <v>0</v>
      </c>
      <c r="V176" s="44">
        <v>0</v>
      </c>
      <c r="W176" s="44">
        <v>0</v>
      </c>
      <c r="X176" s="44">
        <v>0</v>
      </c>
      <c r="Y176" s="44">
        <v>0</v>
      </c>
      <c r="Z176" s="44">
        <v>0</v>
      </c>
      <c r="AA176" s="44">
        <v>0</v>
      </c>
      <c r="AB176" s="44">
        <v>0</v>
      </c>
      <c r="AC176" s="23">
        <v>0</v>
      </c>
      <c r="AD176" s="43">
        <v>0</v>
      </c>
      <c r="AE176" s="5">
        <v>0</v>
      </c>
      <c r="AF176" s="43">
        <v>0</v>
      </c>
      <c r="AG176" s="43">
        <f t="shared" si="52"/>
        <v>5.2559322033898308</v>
      </c>
      <c r="AH176" s="43">
        <v>0</v>
      </c>
      <c r="AI176" s="29">
        <v>0</v>
      </c>
      <c r="AJ176" s="43">
        <v>0</v>
      </c>
      <c r="AK176" s="30">
        <v>0</v>
      </c>
      <c r="AL176" s="43">
        <v>0</v>
      </c>
      <c r="AM176" s="44">
        <f t="shared" si="50"/>
        <v>5.2559322033898308</v>
      </c>
      <c r="AN176" s="44">
        <v>0</v>
      </c>
      <c r="AO176" s="51" t="s">
        <v>159</v>
      </c>
    </row>
    <row r="177" spans="1:41" s="46" customFormat="1" ht="25.5" x14ac:dyDescent="0.2">
      <c r="A177" s="40" t="s">
        <v>305</v>
      </c>
      <c r="B177" s="58" t="s">
        <v>243</v>
      </c>
      <c r="C177" s="56" t="s">
        <v>86</v>
      </c>
      <c r="D177" s="42" t="s">
        <v>41</v>
      </c>
      <c r="E177" s="42">
        <v>2019</v>
      </c>
      <c r="F177" s="42">
        <v>2019</v>
      </c>
      <c r="G177" s="42" t="s">
        <v>150</v>
      </c>
      <c r="H177" s="43">
        <v>0</v>
      </c>
      <c r="I177" s="43">
        <v>0</v>
      </c>
      <c r="J177" s="43">
        <v>0</v>
      </c>
      <c r="K177" s="43">
        <v>5.4211864406779666</v>
      </c>
      <c r="L177" s="44">
        <v>0</v>
      </c>
      <c r="M177" s="44">
        <v>0</v>
      </c>
      <c r="N177" s="43">
        <f t="shared" si="48"/>
        <v>5.4211864406779666</v>
      </c>
      <c r="O177" s="44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4">
        <v>0</v>
      </c>
      <c r="V177" s="44">
        <v>0</v>
      </c>
      <c r="W177" s="44">
        <v>0</v>
      </c>
      <c r="X177" s="44">
        <v>0</v>
      </c>
      <c r="Y177" s="44">
        <v>0</v>
      </c>
      <c r="Z177" s="44">
        <v>0</v>
      </c>
      <c r="AA177" s="44">
        <v>0</v>
      </c>
      <c r="AB177" s="44">
        <v>0</v>
      </c>
      <c r="AC177" s="23">
        <v>0</v>
      </c>
      <c r="AD177" s="43">
        <v>0</v>
      </c>
      <c r="AE177" s="5">
        <v>0</v>
      </c>
      <c r="AF177" s="43">
        <v>0</v>
      </c>
      <c r="AG177" s="43">
        <f t="shared" si="52"/>
        <v>5.4211864406779666</v>
      </c>
      <c r="AH177" s="43">
        <v>0</v>
      </c>
      <c r="AI177" s="29">
        <v>0</v>
      </c>
      <c r="AJ177" s="43">
        <v>0</v>
      </c>
      <c r="AK177" s="30">
        <v>0</v>
      </c>
      <c r="AL177" s="43">
        <v>0</v>
      </c>
      <c r="AM177" s="44">
        <f t="shared" si="50"/>
        <v>5.4211864406779666</v>
      </c>
      <c r="AN177" s="44">
        <v>0</v>
      </c>
      <c r="AO177" s="51" t="s">
        <v>159</v>
      </c>
    </row>
    <row r="178" spans="1:41" s="39" customFormat="1" ht="25.5" x14ac:dyDescent="0.25">
      <c r="A178" s="33" t="s">
        <v>306</v>
      </c>
      <c r="B178" s="34" t="s">
        <v>244</v>
      </c>
      <c r="C178" s="54" t="s">
        <v>87</v>
      </c>
      <c r="D178" s="35" t="s">
        <v>41</v>
      </c>
      <c r="E178" s="35">
        <v>2020</v>
      </c>
      <c r="F178" s="35">
        <v>2020</v>
      </c>
      <c r="G178" s="35" t="s">
        <v>150</v>
      </c>
      <c r="H178" s="36">
        <v>0</v>
      </c>
      <c r="I178" s="36">
        <v>0</v>
      </c>
      <c r="J178" s="36">
        <v>0</v>
      </c>
      <c r="K178" s="36">
        <v>6.3855932203389836</v>
      </c>
      <c r="L178" s="37">
        <v>0</v>
      </c>
      <c r="M178" s="37">
        <v>0</v>
      </c>
      <c r="N178" s="36">
        <f t="shared" si="48"/>
        <v>6.3855932203389836</v>
      </c>
      <c r="O178" s="37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0</v>
      </c>
      <c r="U178" s="37">
        <v>0</v>
      </c>
      <c r="V178" s="37">
        <v>0</v>
      </c>
      <c r="W178" s="37">
        <v>0</v>
      </c>
      <c r="X178" s="37">
        <v>0</v>
      </c>
      <c r="Y178" s="37">
        <v>0</v>
      </c>
      <c r="Z178" s="37">
        <v>0</v>
      </c>
      <c r="AA178" s="37">
        <v>0</v>
      </c>
      <c r="AB178" s="37">
        <v>0</v>
      </c>
      <c r="AC178" s="23">
        <v>0</v>
      </c>
      <c r="AD178" s="36">
        <v>0</v>
      </c>
      <c r="AE178" s="5">
        <v>0</v>
      </c>
      <c r="AF178" s="36">
        <v>0</v>
      </c>
      <c r="AG178" s="5">
        <v>0</v>
      </c>
      <c r="AH178" s="36">
        <v>0</v>
      </c>
      <c r="AI178" s="36">
        <f>K178</f>
        <v>6.3855932203389836</v>
      </c>
      <c r="AJ178" s="36">
        <v>0</v>
      </c>
      <c r="AK178" s="30">
        <v>0</v>
      </c>
      <c r="AL178" s="36">
        <v>0</v>
      </c>
      <c r="AM178" s="37">
        <f t="shared" si="50"/>
        <v>6.3855932203389836</v>
      </c>
      <c r="AN178" s="37">
        <v>0</v>
      </c>
      <c r="AO178" s="52" t="s">
        <v>159</v>
      </c>
    </row>
    <row r="179" spans="1:41" s="39" customFormat="1" ht="25.5" x14ac:dyDescent="0.25">
      <c r="A179" s="33" t="s">
        <v>307</v>
      </c>
      <c r="B179" s="34" t="s">
        <v>245</v>
      </c>
      <c r="C179" s="54" t="s">
        <v>88</v>
      </c>
      <c r="D179" s="35" t="s">
        <v>41</v>
      </c>
      <c r="E179" s="35">
        <v>2020</v>
      </c>
      <c r="F179" s="35">
        <v>2020</v>
      </c>
      <c r="G179" s="35" t="s">
        <v>150</v>
      </c>
      <c r="H179" s="36">
        <v>0</v>
      </c>
      <c r="I179" s="36">
        <v>0</v>
      </c>
      <c r="J179" s="36">
        <v>0</v>
      </c>
      <c r="K179" s="36">
        <v>5.4822033898305094</v>
      </c>
      <c r="L179" s="37">
        <v>0</v>
      </c>
      <c r="M179" s="37">
        <v>0</v>
      </c>
      <c r="N179" s="36">
        <f t="shared" si="48"/>
        <v>5.4822033898305094</v>
      </c>
      <c r="O179" s="37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7">
        <v>0</v>
      </c>
      <c r="V179" s="37">
        <v>0</v>
      </c>
      <c r="W179" s="37">
        <v>0</v>
      </c>
      <c r="X179" s="37">
        <v>0</v>
      </c>
      <c r="Y179" s="37">
        <v>0</v>
      </c>
      <c r="Z179" s="37">
        <v>0</v>
      </c>
      <c r="AA179" s="37">
        <v>0</v>
      </c>
      <c r="AB179" s="37">
        <v>0</v>
      </c>
      <c r="AC179" s="23">
        <v>0</v>
      </c>
      <c r="AD179" s="36">
        <v>0</v>
      </c>
      <c r="AE179" s="5">
        <v>0</v>
      </c>
      <c r="AF179" s="36">
        <v>0</v>
      </c>
      <c r="AG179" s="5">
        <v>0</v>
      </c>
      <c r="AH179" s="36">
        <v>0</v>
      </c>
      <c r="AI179" s="36">
        <f t="shared" ref="AI179:AI181" si="53">K179</f>
        <v>5.4822033898305094</v>
      </c>
      <c r="AJ179" s="36">
        <v>0</v>
      </c>
      <c r="AK179" s="30">
        <v>0</v>
      </c>
      <c r="AL179" s="36">
        <v>0</v>
      </c>
      <c r="AM179" s="37">
        <f t="shared" si="50"/>
        <v>5.4822033898305094</v>
      </c>
      <c r="AN179" s="37">
        <v>0</v>
      </c>
      <c r="AO179" s="52" t="s">
        <v>159</v>
      </c>
    </row>
    <row r="180" spans="1:41" s="39" customFormat="1" ht="25.5" x14ac:dyDescent="0.25">
      <c r="A180" s="33" t="s">
        <v>308</v>
      </c>
      <c r="B180" s="34" t="s">
        <v>246</v>
      </c>
      <c r="C180" s="54" t="s">
        <v>89</v>
      </c>
      <c r="D180" s="35" t="s">
        <v>41</v>
      </c>
      <c r="E180" s="35">
        <v>2020</v>
      </c>
      <c r="F180" s="35">
        <v>2020</v>
      </c>
      <c r="G180" s="35" t="s">
        <v>150</v>
      </c>
      <c r="H180" s="36">
        <v>0</v>
      </c>
      <c r="I180" s="36">
        <v>0</v>
      </c>
      <c r="J180" s="36">
        <v>0</v>
      </c>
      <c r="K180" s="36">
        <v>5.4822033898305094</v>
      </c>
      <c r="L180" s="37">
        <v>0</v>
      </c>
      <c r="M180" s="37">
        <v>0</v>
      </c>
      <c r="N180" s="36">
        <f t="shared" si="48"/>
        <v>5.4822033898305094</v>
      </c>
      <c r="O180" s="37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7">
        <v>0</v>
      </c>
      <c r="V180" s="37">
        <v>0</v>
      </c>
      <c r="W180" s="37">
        <v>0</v>
      </c>
      <c r="X180" s="37">
        <v>0</v>
      </c>
      <c r="Y180" s="37">
        <v>0</v>
      </c>
      <c r="Z180" s="37">
        <v>0</v>
      </c>
      <c r="AA180" s="37">
        <v>0</v>
      </c>
      <c r="AB180" s="37">
        <v>0</v>
      </c>
      <c r="AC180" s="23">
        <v>0</v>
      </c>
      <c r="AD180" s="36">
        <v>0</v>
      </c>
      <c r="AE180" s="5">
        <v>0</v>
      </c>
      <c r="AF180" s="36">
        <v>0</v>
      </c>
      <c r="AG180" s="5">
        <v>0</v>
      </c>
      <c r="AH180" s="36">
        <v>0</v>
      </c>
      <c r="AI180" s="36">
        <f t="shared" si="53"/>
        <v>5.4822033898305094</v>
      </c>
      <c r="AJ180" s="36">
        <v>0</v>
      </c>
      <c r="AK180" s="30">
        <v>0</v>
      </c>
      <c r="AL180" s="36">
        <v>0</v>
      </c>
      <c r="AM180" s="37">
        <f t="shared" si="50"/>
        <v>5.4822033898305094</v>
      </c>
      <c r="AN180" s="37">
        <v>0</v>
      </c>
      <c r="AO180" s="52" t="s">
        <v>159</v>
      </c>
    </row>
    <row r="181" spans="1:41" s="39" customFormat="1" ht="25.5" x14ac:dyDescent="0.25">
      <c r="A181" s="33" t="s">
        <v>309</v>
      </c>
      <c r="B181" s="55" t="s">
        <v>247</v>
      </c>
      <c r="C181" s="54" t="s">
        <v>90</v>
      </c>
      <c r="D181" s="35" t="s">
        <v>41</v>
      </c>
      <c r="E181" s="35">
        <v>2020</v>
      </c>
      <c r="F181" s="35">
        <v>2020</v>
      </c>
      <c r="G181" s="35" t="s">
        <v>150</v>
      </c>
      <c r="H181" s="36">
        <v>0</v>
      </c>
      <c r="I181" s="36">
        <v>0</v>
      </c>
      <c r="J181" s="36">
        <v>0</v>
      </c>
      <c r="K181" s="36">
        <v>4.5457627118644073</v>
      </c>
      <c r="L181" s="37">
        <v>0</v>
      </c>
      <c r="M181" s="37">
        <v>0</v>
      </c>
      <c r="N181" s="36">
        <f t="shared" si="48"/>
        <v>4.5457627118644073</v>
      </c>
      <c r="O181" s="37">
        <v>0</v>
      </c>
      <c r="P181" s="36">
        <v>0</v>
      </c>
      <c r="Q181" s="36">
        <v>0</v>
      </c>
      <c r="R181" s="36">
        <v>0</v>
      </c>
      <c r="S181" s="36">
        <v>0</v>
      </c>
      <c r="T181" s="36">
        <v>0</v>
      </c>
      <c r="U181" s="37">
        <v>0</v>
      </c>
      <c r="V181" s="37">
        <v>0</v>
      </c>
      <c r="W181" s="37">
        <v>0</v>
      </c>
      <c r="X181" s="37">
        <v>0</v>
      </c>
      <c r="Y181" s="37">
        <v>0</v>
      </c>
      <c r="Z181" s="37">
        <v>0</v>
      </c>
      <c r="AA181" s="37">
        <v>0</v>
      </c>
      <c r="AB181" s="37">
        <v>0</v>
      </c>
      <c r="AC181" s="23">
        <v>0</v>
      </c>
      <c r="AD181" s="36">
        <v>0</v>
      </c>
      <c r="AE181" s="5">
        <v>0</v>
      </c>
      <c r="AF181" s="36">
        <v>0</v>
      </c>
      <c r="AG181" s="5">
        <v>0</v>
      </c>
      <c r="AH181" s="36">
        <v>0</v>
      </c>
      <c r="AI181" s="36">
        <f t="shared" si="53"/>
        <v>4.5457627118644073</v>
      </c>
      <c r="AJ181" s="36">
        <v>0</v>
      </c>
      <c r="AK181" s="30">
        <v>0</v>
      </c>
      <c r="AL181" s="36">
        <v>0</v>
      </c>
      <c r="AM181" s="37">
        <f t="shared" si="50"/>
        <v>4.5457627118644073</v>
      </c>
      <c r="AN181" s="37">
        <v>0</v>
      </c>
      <c r="AO181" s="52" t="s">
        <v>159</v>
      </c>
    </row>
    <row r="182" spans="1:41" s="9" customFormat="1" ht="25.5" x14ac:dyDescent="0.25">
      <c r="A182" s="14" t="s">
        <v>310</v>
      </c>
      <c r="B182" s="15" t="s">
        <v>248</v>
      </c>
      <c r="C182" s="18" t="s">
        <v>91</v>
      </c>
      <c r="D182" s="2" t="s">
        <v>41</v>
      </c>
      <c r="E182" s="2">
        <v>2021</v>
      </c>
      <c r="F182" s="2">
        <v>2021</v>
      </c>
      <c r="G182" s="2" t="s">
        <v>150</v>
      </c>
      <c r="H182" s="5">
        <v>0</v>
      </c>
      <c r="I182" s="5">
        <v>0</v>
      </c>
      <c r="J182" s="5">
        <v>0</v>
      </c>
      <c r="K182" s="5">
        <v>2.5567796610169493</v>
      </c>
      <c r="L182" s="6">
        <v>0</v>
      </c>
      <c r="M182" s="6">
        <v>0</v>
      </c>
      <c r="N182" s="5">
        <f t="shared" si="48"/>
        <v>2.5567796610169493</v>
      </c>
      <c r="O182" s="6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23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6">
        <f>K182</f>
        <v>2.5567796610169493</v>
      </c>
      <c r="AL182" s="5">
        <v>0</v>
      </c>
      <c r="AM182" s="6">
        <f t="shared" si="50"/>
        <v>2.5567796610169493</v>
      </c>
      <c r="AN182" s="6">
        <v>0</v>
      </c>
      <c r="AO182" s="16" t="s">
        <v>159</v>
      </c>
    </row>
    <row r="183" spans="1:41" s="9" customFormat="1" ht="25.5" x14ac:dyDescent="0.25">
      <c r="A183" s="14" t="s">
        <v>311</v>
      </c>
      <c r="B183" s="15" t="s">
        <v>249</v>
      </c>
      <c r="C183" s="18" t="s">
        <v>92</v>
      </c>
      <c r="D183" s="2" t="s">
        <v>41</v>
      </c>
      <c r="E183" s="2">
        <v>2021</v>
      </c>
      <c r="F183" s="2">
        <v>2021</v>
      </c>
      <c r="G183" s="2" t="s">
        <v>150</v>
      </c>
      <c r="H183" s="5">
        <v>0</v>
      </c>
      <c r="I183" s="5">
        <v>0</v>
      </c>
      <c r="J183" s="5">
        <v>0</v>
      </c>
      <c r="K183" s="5">
        <v>3.409322033898305</v>
      </c>
      <c r="L183" s="6">
        <v>0</v>
      </c>
      <c r="M183" s="6">
        <v>0</v>
      </c>
      <c r="N183" s="5">
        <f t="shared" si="48"/>
        <v>3.409322033898305</v>
      </c>
      <c r="O183" s="6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23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6">
        <f t="shared" ref="AK183:AK184" si="54">K183</f>
        <v>3.409322033898305</v>
      </c>
      <c r="AL183" s="5">
        <v>0</v>
      </c>
      <c r="AM183" s="6">
        <f t="shared" si="50"/>
        <v>3.409322033898305</v>
      </c>
      <c r="AN183" s="6">
        <v>0</v>
      </c>
      <c r="AO183" s="16" t="s">
        <v>159</v>
      </c>
    </row>
    <row r="184" spans="1:41" s="9" customFormat="1" ht="12.75" x14ac:dyDescent="0.25">
      <c r="A184" s="14" t="s">
        <v>312</v>
      </c>
      <c r="B184" s="15" t="s">
        <v>250</v>
      </c>
      <c r="C184" s="18" t="s">
        <v>93</v>
      </c>
      <c r="D184" s="2" t="s">
        <v>41</v>
      </c>
      <c r="E184" s="2">
        <v>2021</v>
      </c>
      <c r="F184" s="2">
        <v>2021</v>
      </c>
      <c r="G184" s="2" t="s">
        <v>150</v>
      </c>
      <c r="H184" s="5">
        <v>0</v>
      </c>
      <c r="I184" s="5">
        <v>0</v>
      </c>
      <c r="J184" s="5">
        <v>0</v>
      </c>
      <c r="K184" s="5">
        <v>9.3372881355932211</v>
      </c>
      <c r="L184" s="6">
        <v>0</v>
      </c>
      <c r="M184" s="6">
        <v>0</v>
      </c>
      <c r="N184" s="5">
        <f t="shared" si="48"/>
        <v>9.3372881355932211</v>
      </c>
      <c r="O184" s="6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23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6">
        <f t="shared" si="54"/>
        <v>9.3372881355932211</v>
      </c>
      <c r="AL184" s="5">
        <v>0</v>
      </c>
      <c r="AM184" s="6">
        <f t="shared" si="50"/>
        <v>9.3372881355932211</v>
      </c>
      <c r="AN184" s="6">
        <v>0</v>
      </c>
      <c r="AO184" s="16" t="s">
        <v>159</v>
      </c>
    </row>
    <row r="185" spans="1:41" s="62" customFormat="1" ht="38.25" x14ac:dyDescent="0.25">
      <c r="A185" s="10" t="s">
        <v>484</v>
      </c>
      <c r="B185" s="11" t="s">
        <v>485</v>
      </c>
      <c r="C185" s="59" t="s">
        <v>150</v>
      </c>
      <c r="D185" s="59" t="s">
        <v>150</v>
      </c>
      <c r="E185" s="59" t="s">
        <v>150</v>
      </c>
      <c r="F185" s="59" t="s">
        <v>150</v>
      </c>
      <c r="G185" s="59" t="s">
        <v>150</v>
      </c>
      <c r="H185" s="60">
        <v>0</v>
      </c>
      <c r="I185" s="60">
        <v>0</v>
      </c>
      <c r="J185" s="108">
        <v>0</v>
      </c>
      <c r="K185" s="60">
        <v>80.501999999999995</v>
      </c>
      <c r="L185" s="108">
        <v>0</v>
      </c>
      <c r="M185" s="60">
        <v>80.501999999999995</v>
      </c>
      <c r="N185" s="108">
        <v>0</v>
      </c>
      <c r="O185" s="60">
        <v>0</v>
      </c>
      <c r="P185" s="108">
        <v>0</v>
      </c>
      <c r="Q185" s="108">
        <v>0</v>
      </c>
      <c r="R185" s="108">
        <v>0</v>
      </c>
      <c r="S185" s="108">
        <v>0</v>
      </c>
      <c r="T185" s="60">
        <v>0</v>
      </c>
      <c r="U185" s="60">
        <v>0</v>
      </c>
      <c r="V185" s="108">
        <v>0</v>
      </c>
      <c r="W185" s="60">
        <v>0</v>
      </c>
      <c r="X185" s="108">
        <v>0</v>
      </c>
      <c r="Y185" s="60">
        <v>0</v>
      </c>
      <c r="Z185" s="108">
        <v>0</v>
      </c>
      <c r="AA185" s="108">
        <v>0</v>
      </c>
      <c r="AB185" s="60">
        <v>0</v>
      </c>
      <c r="AC185" s="60">
        <v>1.393</v>
      </c>
      <c r="AD185" s="108">
        <v>0</v>
      </c>
      <c r="AE185" s="60">
        <v>19.827999999999999</v>
      </c>
      <c r="AF185" s="108">
        <v>0</v>
      </c>
      <c r="AG185" s="60">
        <v>23.369</v>
      </c>
      <c r="AH185" s="108">
        <v>0</v>
      </c>
      <c r="AI185" s="60">
        <v>11.894</v>
      </c>
      <c r="AJ185" s="108">
        <v>0</v>
      </c>
      <c r="AK185" s="60">
        <v>24.018000000000001</v>
      </c>
      <c r="AL185" s="108">
        <v>0</v>
      </c>
      <c r="AM185" s="60">
        <v>80.501999999999995</v>
      </c>
      <c r="AN185" s="60">
        <v>0</v>
      </c>
      <c r="AO185" s="61" t="s">
        <v>150</v>
      </c>
    </row>
    <row r="186" spans="1:41" s="62" customFormat="1" ht="25.5" x14ac:dyDescent="0.25">
      <c r="A186" s="10" t="s">
        <v>486</v>
      </c>
      <c r="B186" s="11" t="s">
        <v>487</v>
      </c>
      <c r="C186" s="59" t="s">
        <v>150</v>
      </c>
      <c r="D186" s="59" t="s">
        <v>150</v>
      </c>
      <c r="E186" s="59" t="s">
        <v>150</v>
      </c>
      <c r="F186" s="59" t="s">
        <v>150</v>
      </c>
      <c r="G186" s="59" t="s">
        <v>150</v>
      </c>
      <c r="H186" s="60">
        <v>0</v>
      </c>
      <c r="I186" s="60">
        <v>0</v>
      </c>
      <c r="J186" s="108">
        <v>0</v>
      </c>
      <c r="K186" s="60">
        <v>79.108999999999995</v>
      </c>
      <c r="L186" s="108">
        <v>0</v>
      </c>
      <c r="M186" s="60">
        <v>79.108999999999995</v>
      </c>
      <c r="N186" s="108">
        <v>0</v>
      </c>
      <c r="O186" s="60">
        <v>0</v>
      </c>
      <c r="P186" s="108">
        <v>0</v>
      </c>
      <c r="Q186" s="108">
        <v>0</v>
      </c>
      <c r="R186" s="108">
        <v>0</v>
      </c>
      <c r="S186" s="108">
        <v>0</v>
      </c>
      <c r="T186" s="60">
        <v>0</v>
      </c>
      <c r="U186" s="60">
        <v>0</v>
      </c>
      <c r="V186" s="108">
        <v>0</v>
      </c>
      <c r="W186" s="60">
        <v>0</v>
      </c>
      <c r="X186" s="108">
        <v>0</v>
      </c>
      <c r="Y186" s="60">
        <v>0</v>
      </c>
      <c r="Z186" s="108">
        <v>0</v>
      </c>
      <c r="AA186" s="108">
        <v>0</v>
      </c>
      <c r="AB186" s="60">
        <v>0</v>
      </c>
      <c r="AC186" s="60">
        <v>0</v>
      </c>
      <c r="AD186" s="108">
        <v>0</v>
      </c>
      <c r="AE186" s="60">
        <v>19.827999999999999</v>
      </c>
      <c r="AF186" s="108">
        <v>0</v>
      </c>
      <c r="AG186" s="60">
        <v>23.369</v>
      </c>
      <c r="AH186" s="108">
        <v>0</v>
      </c>
      <c r="AI186" s="60">
        <v>11.894</v>
      </c>
      <c r="AJ186" s="108">
        <v>0</v>
      </c>
      <c r="AK186" s="60">
        <v>24.018000000000001</v>
      </c>
      <c r="AL186" s="108">
        <v>0</v>
      </c>
      <c r="AM186" s="60">
        <v>79.108999999999995</v>
      </c>
      <c r="AN186" s="60">
        <v>0</v>
      </c>
      <c r="AO186" s="61" t="s">
        <v>150</v>
      </c>
    </row>
    <row r="187" spans="1:41" s="9" customFormat="1" ht="25.5" x14ac:dyDescent="0.25">
      <c r="A187" s="14" t="s">
        <v>486</v>
      </c>
      <c r="B187" s="15" t="s">
        <v>488</v>
      </c>
      <c r="C187" s="2" t="s">
        <v>489</v>
      </c>
      <c r="D187" s="2" t="s">
        <v>490</v>
      </c>
      <c r="E187" s="2">
        <v>2018</v>
      </c>
      <c r="F187" s="2">
        <v>2018</v>
      </c>
      <c r="G187" s="2" t="s">
        <v>150</v>
      </c>
      <c r="H187" s="6">
        <v>0</v>
      </c>
      <c r="I187" s="6">
        <v>0</v>
      </c>
      <c r="J187" s="5">
        <v>0</v>
      </c>
      <c r="K187" s="5">
        <v>2.0150000000000001</v>
      </c>
      <c r="L187" s="5">
        <v>0</v>
      </c>
      <c r="M187" s="5">
        <v>2.0150000000000001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6">
        <v>0</v>
      </c>
      <c r="V187" s="5">
        <v>0</v>
      </c>
      <c r="W187" s="6">
        <v>0</v>
      </c>
      <c r="X187" s="5">
        <v>0</v>
      </c>
      <c r="Y187" s="6">
        <v>0</v>
      </c>
      <c r="Z187" s="5">
        <v>0</v>
      </c>
      <c r="AA187" s="5">
        <v>0</v>
      </c>
      <c r="AB187" s="6">
        <v>0</v>
      </c>
      <c r="AC187" s="6">
        <v>0</v>
      </c>
      <c r="AD187" s="6">
        <v>0</v>
      </c>
      <c r="AE187" s="5">
        <v>2.0150000000000001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6">
        <v>0</v>
      </c>
      <c r="AM187" s="5">
        <v>2.0150000000000001</v>
      </c>
      <c r="AN187" s="6">
        <v>0</v>
      </c>
      <c r="AO187" s="109" t="s">
        <v>491</v>
      </c>
    </row>
    <row r="188" spans="1:41" s="9" customFormat="1" ht="25.5" x14ac:dyDescent="0.25">
      <c r="A188" s="14" t="s">
        <v>486</v>
      </c>
      <c r="B188" s="15" t="s">
        <v>492</v>
      </c>
      <c r="C188" s="2" t="s">
        <v>493</v>
      </c>
      <c r="D188" s="2" t="s">
        <v>490</v>
      </c>
      <c r="E188" s="2">
        <v>2018</v>
      </c>
      <c r="F188" s="2">
        <v>2018</v>
      </c>
      <c r="G188" s="2" t="s">
        <v>150</v>
      </c>
      <c r="H188" s="6">
        <v>0</v>
      </c>
      <c r="I188" s="6">
        <v>0</v>
      </c>
      <c r="J188" s="5">
        <v>0</v>
      </c>
      <c r="K188" s="5">
        <v>2.9780000000000002</v>
      </c>
      <c r="L188" s="5">
        <v>0</v>
      </c>
      <c r="M188" s="5">
        <v>2.9780000000000002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6">
        <v>0</v>
      </c>
      <c r="V188" s="5">
        <v>0</v>
      </c>
      <c r="W188" s="6">
        <v>0</v>
      </c>
      <c r="X188" s="5">
        <v>0</v>
      </c>
      <c r="Y188" s="6">
        <v>0</v>
      </c>
      <c r="Z188" s="5">
        <v>0</v>
      </c>
      <c r="AA188" s="5">
        <v>0</v>
      </c>
      <c r="AB188" s="6">
        <v>0</v>
      </c>
      <c r="AC188" s="6">
        <v>0</v>
      </c>
      <c r="AD188" s="6">
        <v>0</v>
      </c>
      <c r="AE188" s="5">
        <v>2.9780000000000002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6">
        <v>0</v>
      </c>
      <c r="AM188" s="5">
        <v>2.9780000000000002</v>
      </c>
      <c r="AN188" s="6">
        <v>0</v>
      </c>
      <c r="AO188" s="109" t="s">
        <v>491</v>
      </c>
    </row>
    <row r="189" spans="1:41" s="9" customFormat="1" ht="25.5" x14ac:dyDescent="0.25">
      <c r="A189" s="14" t="s">
        <v>486</v>
      </c>
      <c r="B189" s="15" t="s">
        <v>494</v>
      </c>
      <c r="C189" s="2" t="s">
        <v>495</v>
      </c>
      <c r="D189" s="2" t="s">
        <v>490</v>
      </c>
      <c r="E189" s="2">
        <v>2018</v>
      </c>
      <c r="F189" s="2">
        <v>2018</v>
      </c>
      <c r="G189" s="2" t="s">
        <v>150</v>
      </c>
      <c r="H189" s="6">
        <v>0</v>
      </c>
      <c r="I189" s="6">
        <v>0</v>
      </c>
      <c r="J189" s="5">
        <v>0</v>
      </c>
      <c r="K189" s="5">
        <v>2.6619999999999999</v>
      </c>
      <c r="L189" s="5">
        <v>0</v>
      </c>
      <c r="M189" s="5">
        <v>2.6619999999999999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6">
        <v>0</v>
      </c>
      <c r="V189" s="5">
        <v>0</v>
      </c>
      <c r="W189" s="6">
        <v>0</v>
      </c>
      <c r="X189" s="5">
        <v>0</v>
      </c>
      <c r="Y189" s="6">
        <v>0</v>
      </c>
      <c r="Z189" s="5">
        <v>0</v>
      </c>
      <c r="AA189" s="5">
        <v>0</v>
      </c>
      <c r="AB189" s="6">
        <v>0</v>
      </c>
      <c r="AC189" s="6">
        <v>0</v>
      </c>
      <c r="AD189" s="6">
        <v>0</v>
      </c>
      <c r="AE189" s="5">
        <v>2.6619999999999999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6">
        <v>0</v>
      </c>
      <c r="AM189" s="5">
        <v>2.6619999999999999</v>
      </c>
      <c r="AN189" s="6">
        <v>0</v>
      </c>
      <c r="AO189" s="109" t="s">
        <v>491</v>
      </c>
    </row>
    <row r="190" spans="1:41" s="9" customFormat="1" ht="25.5" x14ac:dyDescent="0.25">
      <c r="A190" s="14" t="s">
        <v>486</v>
      </c>
      <c r="B190" s="15" t="s">
        <v>496</v>
      </c>
      <c r="C190" s="2" t="s">
        <v>497</v>
      </c>
      <c r="D190" s="2" t="s">
        <v>490</v>
      </c>
      <c r="E190" s="2">
        <v>2018</v>
      </c>
      <c r="F190" s="2">
        <v>2018</v>
      </c>
      <c r="G190" s="2" t="s">
        <v>150</v>
      </c>
      <c r="H190" s="6">
        <v>0</v>
      </c>
      <c r="I190" s="6">
        <v>0</v>
      </c>
      <c r="J190" s="5">
        <v>0</v>
      </c>
      <c r="K190" s="5">
        <v>2.5819999999999999</v>
      </c>
      <c r="L190" s="5">
        <v>0</v>
      </c>
      <c r="M190" s="5">
        <v>2.5819999999999999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6">
        <v>0</v>
      </c>
      <c r="V190" s="5">
        <v>0</v>
      </c>
      <c r="W190" s="6">
        <v>0</v>
      </c>
      <c r="X190" s="5">
        <v>0</v>
      </c>
      <c r="Y190" s="6">
        <v>0</v>
      </c>
      <c r="Z190" s="5">
        <v>0</v>
      </c>
      <c r="AA190" s="5">
        <v>0</v>
      </c>
      <c r="AB190" s="6">
        <v>0</v>
      </c>
      <c r="AC190" s="6">
        <v>0</v>
      </c>
      <c r="AD190" s="6">
        <v>0</v>
      </c>
      <c r="AE190" s="5">
        <v>2.5819999999999999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6">
        <v>0</v>
      </c>
      <c r="AM190" s="5">
        <v>2.5819999999999999</v>
      </c>
      <c r="AN190" s="6">
        <v>0</v>
      </c>
      <c r="AO190" s="109" t="s">
        <v>491</v>
      </c>
    </row>
    <row r="191" spans="1:41" s="9" customFormat="1" ht="25.5" x14ac:dyDescent="0.25">
      <c r="A191" s="14" t="s">
        <v>486</v>
      </c>
      <c r="B191" s="15" t="s">
        <v>498</v>
      </c>
      <c r="C191" s="2" t="s">
        <v>499</v>
      </c>
      <c r="D191" s="2" t="s">
        <v>490</v>
      </c>
      <c r="E191" s="2">
        <v>2018</v>
      </c>
      <c r="F191" s="2">
        <v>2018</v>
      </c>
      <c r="G191" s="2" t="s">
        <v>150</v>
      </c>
      <c r="H191" s="6">
        <v>0</v>
      </c>
      <c r="I191" s="6">
        <v>0</v>
      </c>
      <c r="J191" s="5">
        <v>0</v>
      </c>
      <c r="K191" s="5">
        <v>2.7269999999999999</v>
      </c>
      <c r="L191" s="5">
        <v>0</v>
      </c>
      <c r="M191" s="5">
        <v>2.7269999999999999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6">
        <v>0</v>
      </c>
      <c r="V191" s="5">
        <v>0</v>
      </c>
      <c r="W191" s="6">
        <v>0</v>
      </c>
      <c r="X191" s="5">
        <v>0</v>
      </c>
      <c r="Y191" s="6">
        <v>0</v>
      </c>
      <c r="Z191" s="5">
        <v>0</v>
      </c>
      <c r="AA191" s="5">
        <v>0</v>
      </c>
      <c r="AB191" s="6">
        <v>0</v>
      </c>
      <c r="AC191" s="6">
        <v>0</v>
      </c>
      <c r="AD191" s="6">
        <v>0</v>
      </c>
      <c r="AE191" s="5">
        <v>2.7269999999999999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0</v>
      </c>
      <c r="AL191" s="6">
        <v>0</v>
      </c>
      <c r="AM191" s="5">
        <v>2.7269999999999999</v>
      </c>
      <c r="AN191" s="6">
        <v>0</v>
      </c>
      <c r="AO191" s="109" t="s">
        <v>491</v>
      </c>
    </row>
    <row r="192" spans="1:41" s="9" customFormat="1" ht="25.5" x14ac:dyDescent="0.25">
      <c r="A192" s="14" t="s">
        <v>486</v>
      </c>
      <c r="B192" s="15" t="s">
        <v>500</v>
      </c>
      <c r="C192" s="2" t="s">
        <v>501</v>
      </c>
      <c r="D192" s="2" t="s">
        <v>490</v>
      </c>
      <c r="E192" s="2">
        <v>2018</v>
      </c>
      <c r="F192" s="2">
        <v>2018</v>
      </c>
      <c r="G192" s="2" t="s">
        <v>150</v>
      </c>
      <c r="H192" s="6">
        <v>0</v>
      </c>
      <c r="I192" s="6">
        <v>0</v>
      </c>
      <c r="J192" s="5">
        <v>0</v>
      </c>
      <c r="K192" s="5">
        <v>1.897</v>
      </c>
      <c r="L192" s="5">
        <v>0</v>
      </c>
      <c r="M192" s="5">
        <v>1.897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6">
        <v>0</v>
      </c>
      <c r="V192" s="5">
        <v>0</v>
      </c>
      <c r="W192" s="6">
        <v>0</v>
      </c>
      <c r="X192" s="5">
        <v>0</v>
      </c>
      <c r="Y192" s="6">
        <v>0</v>
      </c>
      <c r="Z192" s="5">
        <v>0</v>
      </c>
      <c r="AA192" s="5">
        <v>0</v>
      </c>
      <c r="AB192" s="6">
        <v>0</v>
      </c>
      <c r="AC192" s="6">
        <v>0</v>
      </c>
      <c r="AD192" s="6">
        <v>0</v>
      </c>
      <c r="AE192" s="5">
        <v>1.897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6">
        <v>0</v>
      </c>
      <c r="AM192" s="5">
        <v>1.897</v>
      </c>
      <c r="AN192" s="6">
        <v>0</v>
      </c>
      <c r="AO192" s="109" t="s">
        <v>491</v>
      </c>
    </row>
    <row r="193" spans="1:41" s="9" customFormat="1" ht="25.5" x14ac:dyDescent="0.25">
      <c r="A193" s="14" t="s">
        <v>486</v>
      </c>
      <c r="B193" s="15" t="s">
        <v>502</v>
      </c>
      <c r="C193" s="2" t="s">
        <v>503</v>
      </c>
      <c r="D193" s="2" t="s">
        <v>490</v>
      </c>
      <c r="E193" s="2">
        <v>2018</v>
      </c>
      <c r="F193" s="2">
        <v>2018</v>
      </c>
      <c r="G193" s="2" t="s">
        <v>150</v>
      </c>
      <c r="H193" s="6">
        <v>0</v>
      </c>
      <c r="I193" s="6">
        <v>0</v>
      </c>
      <c r="J193" s="5">
        <v>0</v>
      </c>
      <c r="K193" s="5">
        <v>4.9669999999999996</v>
      </c>
      <c r="L193" s="5">
        <v>0</v>
      </c>
      <c r="M193" s="5">
        <v>4.9669999999999996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6">
        <v>0</v>
      </c>
      <c r="V193" s="5">
        <v>0</v>
      </c>
      <c r="W193" s="6">
        <v>0</v>
      </c>
      <c r="X193" s="5">
        <v>0</v>
      </c>
      <c r="Y193" s="6">
        <v>0</v>
      </c>
      <c r="Z193" s="5">
        <v>0</v>
      </c>
      <c r="AA193" s="5">
        <v>0</v>
      </c>
      <c r="AB193" s="6">
        <v>0</v>
      </c>
      <c r="AC193" s="6">
        <v>0</v>
      </c>
      <c r="AD193" s="6">
        <v>0</v>
      </c>
      <c r="AE193" s="5">
        <v>4.9669999999999996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6">
        <v>0</v>
      </c>
      <c r="AM193" s="5">
        <v>4.9669999999999996</v>
      </c>
      <c r="AN193" s="6">
        <v>0</v>
      </c>
      <c r="AO193" s="109" t="s">
        <v>491</v>
      </c>
    </row>
    <row r="194" spans="1:41" s="9" customFormat="1" ht="25.5" x14ac:dyDescent="0.25">
      <c r="A194" s="110" t="s">
        <v>486</v>
      </c>
      <c r="B194" s="111" t="s">
        <v>504</v>
      </c>
      <c r="C194" s="2" t="s">
        <v>505</v>
      </c>
      <c r="D194" s="2" t="s">
        <v>490</v>
      </c>
      <c r="E194" s="2">
        <v>2019</v>
      </c>
      <c r="F194" s="2">
        <v>2019</v>
      </c>
      <c r="G194" s="2" t="s">
        <v>150</v>
      </c>
      <c r="H194" s="6">
        <v>0</v>
      </c>
      <c r="I194" s="6">
        <v>0</v>
      </c>
      <c r="J194" s="5">
        <v>0</v>
      </c>
      <c r="K194" s="5">
        <v>3.44</v>
      </c>
      <c r="L194" s="5">
        <v>0</v>
      </c>
      <c r="M194" s="5">
        <v>3.44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6">
        <v>0</v>
      </c>
      <c r="V194" s="5">
        <v>0</v>
      </c>
      <c r="W194" s="6">
        <v>0</v>
      </c>
      <c r="X194" s="5">
        <v>0</v>
      </c>
      <c r="Y194" s="6">
        <v>0</v>
      </c>
      <c r="Z194" s="5">
        <v>0</v>
      </c>
      <c r="AA194" s="5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5">
        <v>3.44</v>
      </c>
      <c r="AH194" s="6">
        <v>0</v>
      </c>
      <c r="AI194" s="6">
        <v>0</v>
      </c>
      <c r="AJ194" s="6">
        <v>0</v>
      </c>
      <c r="AK194" s="6">
        <v>0</v>
      </c>
      <c r="AL194" s="6">
        <v>0</v>
      </c>
      <c r="AM194" s="5">
        <v>3.44</v>
      </c>
      <c r="AN194" s="6">
        <v>0</v>
      </c>
      <c r="AO194" s="109" t="s">
        <v>491</v>
      </c>
    </row>
    <row r="195" spans="1:41" s="9" customFormat="1" ht="25.5" x14ac:dyDescent="0.25">
      <c r="A195" s="110" t="s">
        <v>486</v>
      </c>
      <c r="B195" s="111" t="s">
        <v>506</v>
      </c>
      <c r="C195" s="2" t="s">
        <v>507</v>
      </c>
      <c r="D195" s="2" t="s">
        <v>490</v>
      </c>
      <c r="E195" s="2">
        <v>2019</v>
      </c>
      <c r="F195" s="2">
        <v>2019</v>
      </c>
      <c r="G195" s="2" t="s">
        <v>150</v>
      </c>
      <c r="H195" s="6">
        <v>0</v>
      </c>
      <c r="I195" s="6">
        <v>0</v>
      </c>
      <c r="J195" s="5">
        <v>0</v>
      </c>
      <c r="K195" s="5">
        <v>1.8779999999999999</v>
      </c>
      <c r="L195" s="5">
        <v>0</v>
      </c>
      <c r="M195" s="5">
        <v>1.8779999999999999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6">
        <v>0</v>
      </c>
      <c r="V195" s="5">
        <v>0</v>
      </c>
      <c r="W195" s="6">
        <v>0</v>
      </c>
      <c r="X195" s="5">
        <v>0</v>
      </c>
      <c r="Y195" s="6">
        <v>0</v>
      </c>
      <c r="Z195" s="5">
        <v>0</v>
      </c>
      <c r="AA195" s="5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5">
        <v>1.8779999999999999</v>
      </c>
      <c r="AH195" s="6">
        <v>0</v>
      </c>
      <c r="AI195" s="6">
        <v>0</v>
      </c>
      <c r="AJ195" s="6">
        <v>0</v>
      </c>
      <c r="AK195" s="6">
        <v>0</v>
      </c>
      <c r="AL195" s="6">
        <v>0</v>
      </c>
      <c r="AM195" s="5">
        <v>1.8779999999999999</v>
      </c>
      <c r="AN195" s="6">
        <v>0</v>
      </c>
      <c r="AO195" s="109" t="s">
        <v>491</v>
      </c>
    </row>
    <row r="196" spans="1:41" s="9" customFormat="1" ht="25.5" x14ac:dyDescent="0.25">
      <c r="A196" s="110" t="s">
        <v>486</v>
      </c>
      <c r="B196" s="111" t="s">
        <v>508</v>
      </c>
      <c r="C196" s="2" t="s">
        <v>509</v>
      </c>
      <c r="D196" s="2" t="s">
        <v>490</v>
      </c>
      <c r="E196" s="2">
        <v>2019</v>
      </c>
      <c r="F196" s="2">
        <v>2019</v>
      </c>
      <c r="G196" s="2" t="s">
        <v>150</v>
      </c>
      <c r="H196" s="6">
        <v>0</v>
      </c>
      <c r="I196" s="6">
        <v>0</v>
      </c>
      <c r="J196" s="5">
        <v>0</v>
      </c>
      <c r="K196" s="5">
        <v>3.637</v>
      </c>
      <c r="L196" s="5">
        <v>0</v>
      </c>
      <c r="M196" s="5">
        <v>3.637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6">
        <v>0</v>
      </c>
      <c r="V196" s="5">
        <v>0</v>
      </c>
      <c r="W196" s="6">
        <v>0</v>
      </c>
      <c r="X196" s="5">
        <v>0</v>
      </c>
      <c r="Y196" s="6">
        <v>0</v>
      </c>
      <c r="Z196" s="5">
        <v>0</v>
      </c>
      <c r="AA196" s="5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5">
        <v>3.637</v>
      </c>
      <c r="AH196" s="6">
        <v>0</v>
      </c>
      <c r="AI196" s="6">
        <v>0</v>
      </c>
      <c r="AJ196" s="6">
        <v>0</v>
      </c>
      <c r="AK196" s="6">
        <v>0</v>
      </c>
      <c r="AL196" s="6">
        <v>0</v>
      </c>
      <c r="AM196" s="5">
        <v>3.637</v>
      </c>
      <c r="AN196" s="6">
        <v>0</v>
      </c>
      <c r="AO196" s="109" t="s">
        <v>491</v>
      </c>
    </row>
    <row r="197" spans="1:41" s="9" customFormat="1" ht="25.5" x14ac:dyDescent="0.25">
      <c r="A197" s="110" t="s">
        <v>486</v>
      </c>
      <c r="B197" s="111" t="s">
        <v>510</v>
      </c>
      <c r="C197" s="2" t="s">
        <v>511</v>
      </c>
      <c r="D197" s="2" t="s">
        <v>490</v>
      </c>
      <c r="E197" s="2">
        <v>2019</v>
      </c>
      <c r="F197" s="2">
        <v>2019</v>
      </c>
      <c r="G197" s="2" t="s">
        <v>150</v>
      </c>
      <c r="H197" s="6">
        <v>0</v>
      </c>
      <c r="I197" s="6">
        <v>0</v>
      </c>
      <c r="J197" s="5">
        <v>0</v>
      </c>
      <c r="K197" s="5">
        <v>4.6959999999999997</v>
      </c>
      <c r="L197" s="5">
        <v>0</v>
      </c>
      <c r="M197" s="5">
        <v>4.6959999999999997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6">
        <v>0</v>
      </c>
      <c r="V197" s="5">
        <v>0</v>
      </c>
      <c r="W197" s="6">
        <v>0</v>
      </c>
      <c r="X197" s="5">
        <v>0</v>
      </c>
      <c r="Y197" s="6">
        <v>0</v>
      </c>
      <c r="Z197" s="5">
        <v>0</v>
      </c>
      <c r="AA197" s="5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5">
        <v>4.6959999999999997</v>
      </c>
      <c r="AH197" s="6">
        <v>0</v>
      </c>
      <c r="AI197" s="6">
        <v>0</v>
      </c>
      <c r="AJ197" s="6">
        <v>0</v>
      </c>
      <c r="AK197" s="6">
        <v>0</v>
      </c>
      <c r="AL197" s="6">
        <v>0</v>
      </c>
      <c r="AM197" s="5">
        <v>4.6959999999999997</v>
      </c>
      <c r="AN197" s="6">
        <v>0</v>
      </c>
      <c r="AO197" s="109" t="s">
        <v>491</v>
      </c>
    </row>
    <row r="198" spans="1:41" s="9" customFormat="1" ht="25.5" x14ac:dyDescent="0.25">
      <c r="A198" s="110" t="s">
        <v>486</v>
      </c>
      <c r="B198" s="111" t="s">
        <v>512</v>
      </c>
      <c r="C198" s="2" t="s">
        <v>513</v>
      </c>
      <c r="D198" s="2" t="s">
        <v>490</v>
      </c>
      <c r="E198" s="2">
        <v>2019</v>
      </c>
      <c r="F198" s="2">
        <v>2019</v>
      </c>
      <c r="G198" s="2" t="s">
        <v>150</v>
      </c>
      <c r="H198" s="6">
        <v>0</v>
      </c>
      <c r="I198" s="6">
        <v>0</v>
      </c>
      <c r="J198" s="5">
        <v>0</v>
      </c>
      <c r="K198" s="5">
        <v>1.9990000000000001</v>
      </c>
      <c r="L198" s="5">
        <v>0</v>
      </c>
      <c r="M198" s="5">
        <v>1.9990000000000001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6">
        <v>0</v>
      </c>
      <c r="V198" s="5">
        <v>0</v>
      </c>
      <c r="W198" s="6">
        <v>0</v>
      </c>
      <c r="X198" s="5">
        <v>0</v>
      </c>
      <c r="Y198" s="6">
        <v>0</v>
      </c>
      <c r="Z198" s="5">
        <v>0</v>
      </c>
      <c r="AA198" s="5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5">
        <v>1.9990000000000001</v>
      </c>
      <c r="AH198" s="6">
        <v>0</v>
      </c>
      <c r="AI198" s="6">
        <v>0</v>
      </c>
      <c r="AJ198" s="6">
        <v>0</v>
      </c>
      <c r="AK198" s="6">
        <v>0</v>
      </c>
      <c r="AL198" s="6">
        <v>0</v>
      </c>
      <c r="AM198" s="5">
        <v>1.9990000000000001</v>
      </c>
      <c r="AN198" s="6">
        <v>0</v>
      </c>
      <c r="AO198" s="109" t="s">
        <v>491</v>
      </c>
    </row>
    <row r="199" spans="1:41" s="9" customFormat="1" ht="25.5" x14ac:dyDescent="0.25">
      <c r="A199" s="110" t="s">
        <v>486</v>
      </c>
      <c r="B199" s="111" t="s">
        <v>514</v>
      </c>
      <c r="C199" s="2" t="s">
        <v>515</v>
      </c>
      <c r="D199" s="2" t="s">
        <v>490</v>
      </c>
      <c r="E199" s="2">
        <v>2019</v>
      </c>
      <c r="F199" s="2">
        <v>2019</v>
      </c>
      <c r="G199" s="2" t="s">
        <v>150</v>
      </c>
      <c r="H199" s="6">
        <v>0</v>
      </c>
      <c r="I199" s="6">
        <v>0</v>
      </c>
      <c r="J199" s="5">
        <v>0</v>
      </c>
      <c r="K199" s="5">
        <v>7.7190000000000003</v>
      </c>
      <c r="L199" s="5">
        <v>0</v>
      </c>
      <c r="M199" s="5">
        <v>7.7190000000000003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6">
        <v>0</v>
      </c>
      <c r="V199" s="5">
        <v>0</v>
      </c>
      <c r="W199" s="6">
        <v>0</v>
      </c>
      <c r="X199" s="5">
        <v>0</v>
      </c>
      <c r="Y199" s="6">
        <v>0</v>
      </c>
      <c r="Z199" s="5">
        <v>0</v>
      </c>
      <c r="AA199" s="5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5">
        <v>7.7190000000000003</v>
      </c>
      <c r="AH199" s="6">
        <v>0</v>
      </c>
      <c r="AI199" s="6">
        <v>0</v>
      </c>
      <c r="AJ199" s="6">
        <v>0</v>
      </c>
      <c r="AK199" s="6">
        <v>0</v>
      </c>
      <c r="AL199" s="6">
        <v>0</v>
      </c>
      <c r="AM199" s="5">
        <v>7.7190000000000003</v>
      </c>
      <c r="AN199" s="6">
        <v>0</v>
      </c>
      <c r="AO199" s="109" t="s">
        <v>491</v>
      </c>
    </row>
    <row r="200" spans="1:41" s="9" customFormat="1" ht="25.5" x14ac:dyDescent="0.25">
      <c r="A200" s="110" t="s">
        <v>486</v>
      </c>
      <c r="B200" s="111" t="s">
        <v>516</v>
      </c>
      <c r="C200" s="2" t="s">
        <v>517</v>
      </c>
      <c r="D200" s="2" t="s">
        <v>490</v>
      </c>
      <c r="E200" s="2">
        <v>2020</v>
      </c>
      <c r="F200" s="2">
        <v>2020</v>
      </c>
      <c r="G200" s="2" t="s">
        <v>150</v>
      </c>
      <c r="H200" s="6">
        <v>0</v>
      </c>
      <c r="I200" s="6">
        <v>0</v>
      </c>
      <c r="J200" s="5">
        <v>0</v>
      </c>
      <c r="K200" s="5">
        <v>6.0229999999999997</v>
      </c>
      <c r="L200" s="5">
        <v>0</v>
      </c>
      <c r="M200" s="5">
        <v>6.0229999999999997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6">
        <v>0</v>
      </c>
      <c r="V200" s="5">
        <v>0</v>
      </c>
      <c r="W200" s="6">
        <v>0</v>
      </c>
      <c r="X200" s="5">
        <v>0</v>
      </c>
      <c r="Y200" s="6">
        <v>0</v>
      </c>
      <c r="Z200" s="5">
        <v>0</v>
      </c>
      <c r="AA200" s="5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5">
        <v>6.0229999999999997</v>
      </c>
      <c r="AJ200" s="6">
        <v>0</v>
      </c>
      <c r="AK200" s="6">
        <v>0</v>
      </c>
      <c r="AL200" s="6">
        <v>0</v>
      </c>
      <c r="AM200" s="5">
        <v>6.0229999999999997</v>
      </c>
      <c r="AN200" s="6">
        <v>0</v>
      </c>
      <c r="AO200" s="109" t="s">
        <v>491</v>
      </c>
    </row>
    <row r="201" spans="1:41" s="9" customFormat="1" ht="25.5" x14ac:dyDescent="0.25">
      <c r="A201" s="110" t="s">
        <v>486</v>
      </c>
      <c r="B201" s="111" t="s">
        <v>518</v>
      </c>
      <c r="C201" s="2" t="s">
        <v>519</v>
      </c>
      <c r="D201" s="2" t="s">
        <v>490</v>
      </c>
      <c r="E201" s="2">
        <v>2020</v>
      </c>
      <c r="F201" s="2">
        <v>2020</v>
      </c>
      <c r="G201" s="2" t="s">
        <v>150</v>
      </c>
      <c r="H201" s="6">
        <v>0</v>
      </c>
      <c r="I201" s="6">
        <v>0</v>
      </c>
      <c r="J201" s="5">
        <v>0</v>
      </c>
      <c r="K201" s="5">
        <v>5.8710000000000004</v>
      </c>
      <c r="L201" s="5">
        <v>0</v>
      </c>
      <c r="M201" s="5">
        <v>5.8710000000000004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6">
        <v>0</v>
      </c>
      <c r="V201" s="5">
        <v>0</v>
      </c>
      <c r="W201" s="6">
        <v>0</v>
      </c>
      <c r="X201" s="5">
        <v>0</v>
      </c>
      <c r="Y201" s="6">
        <v>0</v>
      </c>
      <c r="Z201" s="5">
        <v>0</v>
      </c>
      <c r="AA201" s="5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5">
        <v>5.8710000000000004</v>
      </c>
      <c r="AJ201" s="6">
        <v>0</v>
      </c>
      <c r="AK201" s="6">
        <v>0</v>
      </c>
      <c r="AL201" s="6">
        <v>0</v>
      </c>
      <c r="AM201" s="5">
        <v>5.8710000000000004</v>
      </c>
      <c r="AN201" s="6">
        <v>0</v>
      </c>
      <c r="AO201" s="109" t="s">
        <v>491</v>
      </c>
    </row>
    <row r="202" spans="1:41" s="9" customFormat="1" ht="25.5" x14ac:dyDescent="0.25">
      <c r="A202" s="110" t="s">
        <v>486</v>
      </c>
      <c r="B202" s="111" t="s">
        <v>520</v>
      </c>
      <c r="C202" s="2" t="s">
        <v>521</v>
      </c>
      <c r="D202" s="2" t="s">
        <v>490</v>
      </c>
      <c r="E202" s="2">
        <v>2021</v>
      </c>
      <c r="F202" s="2">
        <v>2021</v>
      </c>
      <c r="G202" s="2" t="s">
        <v>150</v>
      </c>
      <c r="H202" s="6">
        <v>0</v>
      </c>
      <c r="I202" s="6">
        <v>0</v>
      </c>
      <c r="J202" s="5">
        <v>0</v>
      </c>
      <c r="K202" s="5">
        <v>2.7789999999999999</v>
      </c>
      <c r="L202" s="5">
        <v>0</v>
      </c>
      <c r="M202" s="5">
        <v>2.7789999999999999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6">
        <v>0</v>
      </c>
      <c r="V202" s="5">
        <v>0</v>
      </c>
      <c r="W202" s="6">
        <v>0</v>
      </c>
      <c r="X202" s="5">
        <v>0</v>
      </c>
      <c r="Y202" s="6">
        <v>0</v>
      </c>
      <c r="Z202" s="5">
        <v>0</v>
      </c>
      <c r="AA202" s="5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5">
        <v>2.7789999999999999</v>
      </c>
      <c r="AL202" s="6">
        <v>0</v>
      </c>
      <c r="AM202" s="5">
        <v>2.7789999999999999</v>
      </c>
      <c r="AN202" s="6">
        <v>0</v>
      </c>
      <c r="AO202" s="109" t="s">
        <v>491</v>
      </c>
    </row>
    <row r="203" spans="1:41" s="9" customFormat="1" ht="25.5" x14ac:dyDescent="0.25">
      <c r="A203" s="110" t="s">
        <v>486</v>
      </c>
      <c r="B203" s="111" t="s">
        <v>522</v>
      </c>
      <c r="C203" s="2" t="s">
        <v>523</v>
      </c>
      <c r="D203" s="2" t="s">
        <v>490</v>
      </c>
      <c r="E203" s="2">
        <v>2021</v>
      </c>
      <c r="F203" s="2">
        <v>2021</v>
      </c>
      <c r="G203" s="2" t="s">
        <v>150</v>
      </c>
      <c r="H203" s="6">
        <v>0</v>
      </c>
      <c r="I203" s="6">
        <v>0</v>
      </c>
      <c r="J203" s="5">
        <v>0</v>
      </c>
      <c r="K203" s="5">
        <v>4.6139999999999999</v>
      </c>
      <c r="L203" s="5">
        <v>0</v>
      </c>
      <c r="M203" s="5">
        <v>4.6139999999999999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6">
        <v>0</v>
      </c>
      <c r="V203" s="5">
        <v>0</v>
      </c>
      <c r="W203" s="6">
        <v>0</v>
      </c>
      <c r="X203" s="5">
        <v>0</v>
      </c>
      <c r="Y203" s="6">
        <v>0</v>
      </c>
      <c r="Z203" s="5">
        <v>0</v>
      </c>
      <c r="AA203" s="5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5">
        <v>4.6139999999999999</v>
      </c>
      <c r="AL203" s="6">
        <v>0</v>
      </c>
      <c r="AM203" s="5">
        <v>4.6139999999999999</v>
      </c>
      <c r="AN203" s="6">
        <v>0</v>
      </c>
      <c r="AO203" s="109" t="s">
        <v>491</v>
      </c>
    </row>
    <row r="204" spans="1:41" s="9" customFormat="1" ht="25.5" x14ac:dyDescent="0.25">
      <c r="A204" s="110" t="s">
        <v>486</v>
      </c>
      <c r="B204" s="111" t="s">
        <v>524</v>
      </c>
      <c r="C204" s="2" t="s">
        <v>525</v>
      </c>
      <c r="D204" s="2" t="s">
        <v>490</v>
      </c>
      <c r="E204" s="2">
        <v>2021</v>
      </c>
      <c r="F204" s="2">
        <v>2021</v>
      </c>
      <c r="G204" s="2" t="s">
        <v>150</v>
      </c>
      <c r="H204" s="6">
        <v>0</v>
      </c>
      <c r="I204" s="6">
        <v>0</v>
      </c>
      <c r="J204" s="5">
        <v>0</v>
      </c>
      <c r="K204" s="5">
        <v>4.4740000000000002</v>
      </c>
      <c r="L204" s="5">
        <v>0</v>
      </c>
      <c r="M204" s="5">
        <v>4.4740000000000002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6">
        <v>0</v>
      </c>
      <c r="V204" s="5">
        <v>0</v>
      </c>
      <c r="W204" s="6">
        <v>0</v>
      </c>
      <c r="X204" s="5">
        <v>0</v>
      </c>
      <c r="Y204" s="6">
        <v>0</v>
      </c>
      <c r="Z204" s="5">
        <v>0</v>
      </c>
      <c r="AA204" s="5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5">
        <v>4.4740000000000002</v>
      </c>
      <c r="AL204" s="6">
        <v>0</v>
      </c>
      <c r="AM204" s="5">
        <v>4.4740000000000002</v>
      </c>
      <c r="AN204" s="6">
        <v>0</v>
      </c>
      <c r="AO204" s="109" t="s">
        <v>491</v>
      </c>
    </row>
    <row r="205" spans="1:41" s="9" customFormat="1" ht="25.5" x14ac:dyDescent="0.25">
      <c r="A205" s="110" t="s">
        <v>486</v>
      </c>
      <c r="B205" s="111" t="s">
        <v>526</v>
      </c>
      <c r="C205" s="2" t="s">
        <v>527</v>
      </c>
      <c r="D205" s="2" t="s">
        <v>490</v>
      </c>
      <c r="E205" s="2">
        <v>2021</v>
      </c>
      <c r="F205" s="2">
        <v>2021</v>
      </c>
      <c r="G205" s="2" t="s">
        <v>150</v>
      </c>
      <c r="H205" s="6">
        <v>0</v>
      </c>
      <c r="I205" s="6">
        <v>0</v>
      </c>
      <c r="J205" s="5">
        <v>0</v>
      </c>
      <c r="K205" s="5">
        <v>3.5249999999999999</v>
      </c>
      <c r="L205" s="5">
        <v>0</v>
      </c>
      <c r="M205" s="5">
        <v>3.5249999999999999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6">
        <v>0</v>
      </c>
      <c r="V205" s="5">
        <v>0</v>
      </c>
      <c r="W205" s="6">
        <v>0</v>
      </c>
      <c r="X205" s="5">
        <v>0</v>
      </c>
      <c r="Y205" s="6">
        <v>0</v>
      </c>
      <c r="Z205" s="5">
        <v>0</v>
      </c>
      <c r="AA205" s="5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5">
        <v>3.5249999999999999</v>
      </c>
      <c r="AL205" s="6">
        <v>0</v>
      </c>
      <c r="AM205" s="5">
        <v>3.5249999999999999</v>
      </c>
      <c r="AN205" s="6">
        <v>0</v>
      </c>
      <c r="AO205" s="109" t="s">
        <v>491</v>
      </c>
    </row>
    <row r="206" spans="1:41" s="9" customFormat="1" ht="25.5" x14ac:dyDescent="0.25">
      <c r="A206" s="110" t="s">
        <v>486</v>
      </c>
      <c r="B206" s="111" t="s">
        <v>528</v>
      </c>
      <c r="C206" s="2" t="s">
        <v>529</v>
      </c>
      <c r="D206" s="2" t="s">
        <v>490</v>
      </c>
      <c r="E206" s="2">
        <v>2021</v>
      </c>
      <c r="F206" s="2">
        <v>2021</v>
      </c>
      <c r="G206" s="2" t="s">
        <v>150</v>
      </c>
      <c r="H206" s="6">
        <v>0</v>
      </c>
      <c r="I206" s="6">
        <v>0</v>
      </c>
      <c r="J206" s="5">
        <v>0</v>
      </c>
      <c r="K206" s="5">
        <v>4.7149999999999999</v>
      </c>
      <c r="L206" s="5">
        <v>0</v>
      </c>
      <c r="M206" s="5">
        <v>4.7149999999999999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6">
        <v>0</v>
      </c>
      <c r="V206" s="5">
        <v>0</v>
      </c>
      <c r="W206" s="6">
        <v>0</v>
      </c>
      <c r="X206" s="5">
        <v>0</v>
      </c>
      <c r="Y206" s="6">
        <v>0</v>
      </c>
      <c r="Z206" s="5">
        <v>0</v>
      </c>
      <c r="AA206" s="5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5">
        <v>4.7149999999999999</v>
      </c>
      <c r="AL206" s="6">
        <v>0</v>
      </c>
      <c r="AM206" s="5">
        <v>4.7149999999999999</v>
      </c>
      <c r="AN206" s="6">
        <v>0</v>
      </c>
      <c r="AO206" s="109" t="s">
        <v>491</v>
      </c>
    </row>
    <row r="207" spans="1:41" s="9" customFormat="1" ht="25.5" x14ac:dyDescent="0.25">
      <c r="A207" s="110" t="s">
        <v>486</v>
      </c>
      <c r="B207" s="111" t="s">
        <v>530</v>
      </c>
      <c r="C207" s="2" t="s">
        <v>531</v>
      </c>
      <c r="D207" s="2" t="s">
        <v>490</v>
      </c>
      <c r="E207" s="2">
        <v>2021</v>
      </c>
      <c r="F207" s="2">
        <v>2021</v>
      </c>
      <c r="G207" s="2" t="s">
        <v>150</v>
      </c>
      <c r="H207" s="6">
        <v>0</v>
      </c>
      <c r="I207" s="6">
        <v>0</v>
      </c>
      <c r="J207" s="5">
        <v>0</v>
      </c>
      <c r="K207" s="5">
        <v>3.911</v>
      </c>
      <c r="L207" s="5">
        <v>0</v>
      </c>
      <c r="M207" s="5">
        <v>3.911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6">
        <v>0</v>
      </c>
      <c r="V207" s="5">
        <v>0</v>
      </c>
      <c r="W207" s="6">
        <v>0</v>
      </c>
      <c r="X207" s="5">
        <v>0</v>
      </c>
      <c r="Y207" s="6">
        <v>0</v>
      </c>
      <c r="Z207" s="5">
        <v>0</v>
      </c>
      <c r="AA207" s="5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5">
        <v>3.911</v>
      </c>
      <c r="AL207" s="6">
        <v>0</v>
      </c>
      <c r="AM207" s="5">
        <v>3.911</v>
      </c>
      <c r="AN207" s="6">
        <v>0</v>
      </c>
      <c r="AO207" s="109" t="s">
        <v>491</v>
      </c>
    </row>
    <row r="208" spans="1:41" s="62" customFormat="1" ht="25.5" x14ac:dyDescent="0.25">
      <c r="A208" s="10" t="s">
        <v>532</v>
      </c>
      <c r="B208" s="11" t="s">
        <v>533</v>
      </c>
      <c r="C208" s="59" t="s">
        <v>150</v>
      </c>
      <c r="D208" s="59" t="s">
        <v>150</v>
      </c>
      <c r="E208" s="59" t="s">
        <v>150</v>
      </c>
      <c r="F208" s="59" t="s">
        <v>150</v>
      </c>
      <c r="G208" s="59" t="s">
        <v>150</v>
      </c>
      <c r="H208" s="60">
        <v>0</v>
      </c>
      <c r="I208" s="60">
        <v>0</v>
      </c>
      <c r="J208" s="108">
        <v>0</v>
      </c>
      <c r="K208" s="108">
        <v>1.393</v>
      </c>
      <c r="L208" s="108">
        <v>0</v>
      </c>
      <c r="M208" s="108">
        <v>1.393</v>
      </c>
      <c r="N208" s="108">
        <v>0</v>
      </c>
      <c r="O208" s="108">
        <v>0</v>
      </c>
      <c r="P208" s="108">
        <v>0</v>
      </c>
      <c r="Q208" s="108">
        <v>0</v>
      </c>
      <c r="R208" s="108">
        <v>0</v>
      </c>
      <c r="S208" s="108">
        <v>0</v>
      </c>
      <c r="T208" s="108">
        <v>0</v>
      </c>
      <c r="U208" s="60">
        <v>0</v>
      </c>
      <c r="V208" s="108">
        <v>0</v>
      </c>
      <c r="W208" s="60">
        <v>0</v>
      </c>
      <c r="X208" s="108">
        <v>0</v>
      </c>
      <c r="Y208" s="60">
        <v>0</v>
      </c>
      <c r="Z208" s="108">
        <v>0</v>
      </c>
      <c r="AA208" s="108">
        <v>0</v>
      </c>
      <c r="AB208" s="60">
        <v>0</v>
      </c>
      <c r="AC208" s="108">
        <v>1.393</v>
      </c>
      <c r="AD208" s="60">
        <v>0</v>
      </c>
      <c r="AE208" s="60">
        <v>0</v>
      </c>
      <c r="AF208" s="60">
        <v>0</v>
      </c>
      <c r="AG208" s="60">
        <v>0</v>
      </c>
      <c r="AH208" s="60">
        <v>0</v>
      </c>
      <c r="AI208" s="60">
        <v>0</v>
      </c>
      <c r="AJ208" s="60">
        <v>0</v>
      </c>
      <c r="AK208" s="60">
        <v>0</v>
      </c>
      <c r="AL208" s="60">
        <v>0</v>
      </c>
      <c r="AM208" s="108">
        <v>1.393</v>
      </c>
      <c r="AN208" s="60">
        <v>0</v>
      </c>
      <c r="AO208" s="61" t="s">
        <v>150</v>
      </c>
    </row>
    <row r="209" spans="1:41" s="9" customFormat="1" ht="25.5" x14ac:dyDescent="0.25">
      <c r="A209" s="14" t="s">
        <v>532</v>
      </c>
      <c r="B209" s="15" t="s">
        <v>534</v>
      </c>
      <c r="C209" s="2" t="s">
        <v>535</v>
      </c>
      <c r="D209" s="2" t="s">
        <v>490</v>
      </c>
      <c r="E209" s="2">
        <v>2017</v>
      </c>
      <c r="F209" s="2">
        <v>2017</v>
      </c>
      <c r="G209" s="2" t="s">
        <v>150</v>
      </c>
      <c r="H209" s="6">
        <v>0</v>
      </c>
      <c r="I209" s="6">
        <v>0</v>
      </c>
      <c r="J209" s="5">
        <v>0</v>
      </c>
      <c r="K209" s="5">
        <v>1.194</v>
      </c>
      <c r="L209" s="5">
        <v>0</v>
      </c>
      <c r="M209" s="5">
        <v>1.194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6">
        <v>0</v>
      </c>
      <c r="V209" s="5">
        <v>0</v>
      </c>
      <c r="W209" s="6">
        <v>0</v>
      </c>
      <c r="X209" s="5">
        <v>0</v>
      </c>
      <c r="Y209" s="6">
        <v>0</v>
      </c>
      <c r="Z209" s="5">
        <v>0</v>
      </c>
      <c r="AA209" s="5">
        <v>0</v>
      </c>
      <c r="AB209" s="6">
        <v>0</v>
      </c>
      <c r="AC209" s="5">
        <v>1.194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6">
        <v>0</v>
      </c>
      <c r="AM209" s="5">
        <v>1.194</v>
      </c>
      <c r="AN209" s="6">
        <v>0</v>
      </c>
      <c r="AO209" s="109" t="s">
        <v>491</v>
      </c>
    </row>
    <row r="210" spans="1:41" s="9" customFormat="1" ht="25.5" x14ac:dyDescent="0.25">
      <c r="A210" s="14" t="s">
        <v>532</v>
      </c>
      <c r="B210" s="15" t="s">
        <v>536</v>
      </c>
      <c r="C210" s="2" t="s">
        <v>537</v>
      </c>
      <c r="D210" s="2" t="s">
        <v>490</v>
      </c>
      <c r="E210" s="2">
        <v>2017</v>
      </c>
      <c r="F210" s="2">
        <v>2017</v>
      </c>
      <c r="G210" s="2" t="s">
        <v>150</v>
      </c>
      <c r="H210" s="6">
        <v>0</v>
      </c>
      <c r="I210" s="6">
        <v>0</v>
      </c>
      <c r="J210" s="5">
        <v>0</v>
      </c>
      <c r="K210" s="5">
        <v>0.19900000000000001</v>
      </c>
      <c r="L210" s="5">
        <v>0</v>
      </c>
      <c r="M210" s="5">
        <v>0.19900000000000001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6">
        <v>0</v>
      </c>
      <c r="V210" s="5">
        <v>0</v>
      </c>
      <c r="W210" s="6">
        <v>0</v>
      </c>
      <c r="X210" s="5">
        <v>0</v>
      </c>
      <c r="Y210" s="6">
        <v>0</v>
      </c>
      <c r="Z210" s="5">
        <v>0</v>
      </c>
      <c r="AA210" s="5">
        <v>0</v>
      </c>
      <c r="AB210" s="6">
        <v>0</v>
      </c>
      <c r="AC210" s="5">
        <v>0.19900000000000001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  <c r="AL210" s="6">
        <v>0</v>
      </c>
      <c r="AM210" s="5">
        <v>0.19900000000000001</v>
      </c>
      <c r="AN210" s="6">
        <v>0</v>
      </c>
      <c r="AO210" s="109" t="s">
        <v>491</v>
      </c>
    </row>
    <row r="211" spans="1:41" s="62" customFormat="1" ht="25.5" x14ac:dyDescent="0.25">
      <c r="A211" s="112" t="s">
        <v>538</v>
      </c>
      <c r="B211" s="113" t="s">
        <v>539</v>
      </c>
      <c r="C211" s="59" t="s">
        <v>150</v>
      </c>
      <c r="D211" s="59" t="s">
        <v>150</v>
      </c>
      <c r="E211" s="59" t="s">
        <v>150</v>
      </c>
      <c r="F211" s="59" t="s">
        <v>150</v>
      </c>
      <c r="G211" s="59" t="s">
        <v>150</v>
      </c>
      <c r="H211" s="60">
        <v>0</v>
      </c>
      <c r="I211" s="60">
        <v>0</v>
      </c>
      <c r="J211" s="108">
        <v>0</v>
      </c>
      <c r="K211" s="108">
        <v>4.5650000000000004</v>
      </c>
      <c r="L211" s="108">
        <v>0</v>
      </c>
      <c r="M211" s="108">
        <v>4.5650000000000004</v>
      </c>
      <c r="N211" s="108">
        <v>0</v>
      </c>
      <c r="O211" s="108">
        <v>0</v>
      </c>
      <c r="P211" s="108">
        <v>0</v>
      </c>
      <c r="Q211" s="108">
        <v>0</v>
      </c>
      <c r="R211" s="108">
        <v>0</v>
      </c>
      <c r="S211" s="108">
        <v>0</v>
      </c>
      <c r="T211" s="108">
        <v>0</v>
      </c>
      <c r="U211" s="60">
        <v>0</v>
      </c>
      <c r="V211" s="108">
        <v>0</v>
      </c>
      <c r="W211" s="60">
        <v>0</v>
      </c>
      <c r="X211" s="108">
        <v>0</v>
      </c>
      <c r="Y211" s="60">
        <v>0</v>
      </c>
      <c r="Z211" s="108">
        <v>0</v>
      </c>
      <c r="AA211" s="108">
        <v>0</v>
      </c>
      <c r="AB211" s="60">
        <v>0</v>
      </c>
      <c r="AC211" s="108">
        <v>4.5650000000000004</v>
      </c>
      <c r="AD211" s="60">
        <v>0</v>
      </c>
      <c r="AE211" s="60">
        <v>0</v>
      </c>
      <c r="AF211" s="60">
        <v>0</v>
      </c>
      <c r="AG211" s="60">
        <v>0</v>
      </c>
      <c r="AH211" s="60">
        <v>0</v>
      </c>
      <c r="AI211" s="60">
        <v>0</v>
      </c>
      <c r="AJ211" s="60">
        <v>0</v>
      </c>
      <c r="AK211" s="60">
        <v>0</v>
      </c>
      <c r="AL211" s="60">
        <v>0</v>
      </c>
      <c r="AM211" s="108">
        <v>4.5650000000000004</v>
      </c>
      <c r="AN211" s="60">
        <v>0</v>
      </c>
      <c r="AO211" s="61" t="s">
        <v>150</v>
      </c>
    </row>
    <row r="212" spans="1:41" s="9" customFormat="1" ht="25.5" x14ac:dyDescent="0.25">
      <c r="A212" s="14" t="s">
        <v>538</v>
      </c>
      <c r="B212" s="15" t="s">
        <v>540</v>
      </c>
      <c r="C212" s="2" t="s">
        <v>541</v>
      </c>
      <c r="D212" s="2" t="s">
        <v>542</v>
      </c>
      <c r="E212" s="2">
        <v>2017</v>
      </c>
      <c r="F212" s="2">
        <v>2017</v>
      </c>
      <c r="G212" s="2" t="s">
        <v>150</v>
      </c>
      <c r="H212" s="6">
        <v>0</v>
      </c>
      <c r="I212" s="6">
        <v>0</v>
      </c>
      <c r="J212" s="5">
        <v>0</v>
      </c>
      <c r="K212" s="5">
        <v>0.13</v>
      </c>
      <c r="L212" s="5">
        <v>0</v>
      </c>
      <c r="M212" s="5">
        <v>0.13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6">
        <v>0</v>
      </c>
      <c r="V212" s="5">
        <v>0</v>
      </c>
      <c r="W212" s="6">
        <v>0</v>
      </c>
      <c r="X212" s="5">
        <v>0</v>
      </c>
      <c r="Y212" s="6">
        <v>0</v>
      </c>
      <c r="Z212" s="5">
        <v>0</v>
      </c>
      <c r="AA212" s="5">
        <v>0</v>
      </c>
      <c r="AB212" s="6">
        <v>0</v>
      </c>
      <c r="AC212" s="5">
        <v>0.13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6">
        <v>0</v>
      </c>
      <c r="AM212" s="5">
        <v>0.13</v>
      </c>
      <c r="AN212" s="6">
        <v>0</v>
      </c>
      <c r="AO212" s="109" t="s">
        <v>543</v>
      </c>
    </row>
    <row r="213" spans="1:41" s="9" customFormat="1" ht="25.5" x14ac:dyDescent="0.25">
      <c r="A213" s="14" t="s">
        <v>538</v>
      </c>
      <c r="B213" s="15" t="s">
        <v>544</v>
      </c>
      <c r="C213" s="2" t="s">
        <v>545</v>
      </c>
      <c r="D213" s="2" t="s">
        <v>542</v>
      </c>
      <c r="E213" s="2">
        <v>2017</v>
      </c>
      <c r="F213" s="2">
        <v>2017</v>
      </c>
      <c r="G213" s="2" t="s">
        <v>150</v>
      </c>
      <c r="H213" s="6">
        <v>0</v>
      </c>
      <c r="I213" s="6">
        <v>0</v>
      </c>
      <c r="J213" s="5">
        <v>0</v>
      </c>
      <c r="K213" s="5">
        <v>7.0000000000000007E-2</v>
      </c>
      <c r="L213" s="5">
        <v>0</v>
      </c>
      <c r="M213" s="5">
        <v>7.0000000000000007E-2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6">
        <v>0</v>
      </c>
      <c r="V213" s="5">
        <v>0</v>
      </c>
      <c r="W213" s="6">
        <v>0</v>
      </c>
      <c r="X213" s="5">
        <v>0</v>
      </c>
      <c r="Y213" s="6">
        <v>0</v>
      </c>
      <c r="Z213" s="5">
        <v>0</v>
      </c>
      <c r="AA213" s="5">
        <v>0</v>
      </c>
      <c r="AB213" s="6">
        <v>0</v>
      </c>
      <c r="AC213" s="5">
        <v>7.0000000000000007E-2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6">
        <v>0</v>
      </c>
      <c r="AM213" s="5">
        <v>7.0000000000000007E-2</v>
      </c>
      <c r="AN213" s="6">
        <v>0</v>
      </c>
      <c r="AO213" s="109" t="s">
        <v>543</v>
      </c>
    </row>
    <row r="214" spans="1:41" s="9" customFormat="1" ht="25.5" x14ac:dyDescent="0.25">
      <c r="A214" s="14" t="s">
        <v>538</v>
      </c>
      <c r="B214" s="15" t="s">
        <v>546</v>
      </c>
      <c r="C214" s="2" t="s">
        <v>547</v>
      </c>
      <c r="D214" s="2" t="s">
        <v>542</v>
      </c>
      <c r="E214" s="2">
        <v>2017</v>
      </c>
      <c r="F214" s="2">
        <v>2017</v>
      </c>
      <c r="G214" s="2" t="s">
        <v>150</v>
      </c>
      <c r="H214" s="6">
        <v>0</v>
      </c>
      <c r="I214" s="6">
        <v>0</v>
      </c>
      <c r="J214" s="5">
        <v>0</v>
      </c>
      <c r="K214" s="5">
        <v>0.06</v>
      </c>
      <c r="L214" s="5">
        <v>0</v>
      </c>
      <c r="M214" s="5">
        <v>0.06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6">
        <v>0</v>
      </c>
      <c r="V214" s="5">
        <v>0</v>
      </c>
      <c r="W214" s="6">
        <v>0</v>
      </c>
      <c r="X214" s="5">
        <v>0</v>
      </c>
      <c r="Y214" s="6">
        <v>0</v>
      </c>
      <c r="Z214" s="5">
        <v>0</v>
      </c>
      <c r="AA214" s="5">
        <v>0</v>
      </c>
      <c r="AB214" s="6">
        <v>0</v>
      </c>
      <c r="AC214" s="5">
        <v>0.06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6">
        <v>0</v>
      </c>
      <c r="AM214" s="5">
        <v>0.06</v>
      </c>
      <c r="AN214" s="6">
        <v>0</v>
      </c>
      <c r="AO214" s="109" t="s">
        <v>543</v>
      </c>
    </row>
    <row r="215" spans="1:41" s="9" customFormat="1" ht="25.5" x14ac:dyDescent="0.25">
      <c r="A215" s="14" t="s">
        <v>538</v>
      </c>
      <c r="B215" s="15" t="s">
        <v>548</v>
      </c>
      <c r="C215" s="2" t="s">
        <v>549</v>
      </c>
      <c r="D215" s="2" t="s">
        <v>542</v>
      </c>
      <c r="E215" s="2">
        <v>2017</v>
      </c>
      <c r="F215" s="2">
        <v>2017</v>
      </c>
      <c r="G215" s="2" t="s">
        <v>150</v>
      </c>
      <c r="H215" s="6">
        <v>0</v>
      </c>
      <c r="I215" s="6">
        <v>0</v>
      </c>
      <c r="J215" s="5">
        <v>0</v>
      </c>
      <c r="K215" s="5">
        <v>0.47899999999999998</v>
      </c>
      <c r="L215" s="5">
        <v>0</v>
      </c>
      <c r="M215" s="5">
        <v>0.47899999999999998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6">
        <v>0</v>
      </c>
      <c r="V215" s="5">
        <v>0</v>
      </c>
      <c r="W215" s="6">
        <v>0</v>
      </c>
      <c r="X215" s="5">
        <v>0</v>
      </c>
      <c r="Y215" s="6">
        <v>0</v>
      </c>
      <c r="Z215" s="5">
        <v>0</v>
      </c>
      <c r="AA215" s="5">
        <v>0</v>
      </c>
      <c r="AB215" s="6">
        <v>0</v>
      </c>
      <c r="AC215" s="5">
        <v>0.47899999999999998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6">
        <v>0</v>
      </c>
      <c r="AM215" s="5">
        <v>0.47899999999999998</v>
      </c>
      <c r="AN215" s="6">
        <v>0</v>
      </c>
      <c r="AO215" s="109" t="s">
        <v>543</v>
      </c>
    </row>
    <row r="216" spans="1:41" s="9" customFormat="1" ht="25.5" x14ac:dyDescent="0.25">
      <c r="A216" s="14" t="s">
        <v>538</v>
      </c>
      <c r="B216" s="15" t="s">
        <v>550</v>
      </c>
      <c r="C216" s="2" t="s">
        <v>551</v>
      </c>
      <c r="D216" s="2" t="s">
        <v>542</v>
      </c>
      <c r="E216" s="2">
        <v>2017</v>
      </c>
      <c r="F216" s="2">
        <v>2017</v>
      </c>
      <c r="G216" s="2" t="s">
        <v>150</v>
      </c>
      <c r="H216" s="6">
        <v>0</v>
      </c>
      <c r="I216" s="6">
        <v>0</v>
      </c>
      <c r="J216" s="5">
        <v>0</v>
      </c>
      <c r="K216" s="5">
        <v>0.187</v>
      </c>
      <c r="L216" s="5">
        <v>0</v>
      </c>
      <c r="M216" s="5">
        <v>0.187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6">
        <v>0</v>
      </c>
      <c r="V216" s="5">
        <v>0</v>
      </c>
      <c r="W216" s="6">
        <v>0</v>
      </c>
      <c r="X216" s="5">
        <v>0</v>
      </c>
      <c r="Y216" s="6">
        <v>0</v>
      </c>
      <c r="Z216" s="5">
        <v>0</v>
      </c>
      <c r="AA216" s="5">
        <v>0</v>
      </c>
      <c r="AB216" s="6">
        <v>0</v>
      </c>
      <c r="AC216" s="5">
        <v>0.187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6">
        <v>0</v>
      </c>
      <c r="AM216" s="5">
        <v>0.187</v>
      </c>
      <c r="AN216" s="6">
        <v>0</v>
      </c>
      <c r="AO216" s="109" t="s">
        <v>543</v>
      </c>
    </row>
    <row r="217" spans="1:41" s="9" customFormat="1" ht="25.5" x14ac:dyDescent="0.25">
      <c r="A217" s="14" t="s">
        <v>538</v>
      </c>
      <c r="B217" s="15" t="s">
        <v>552</v>
      </c>
      <c r="C217" s="2" t="s">
        <v>553</v>
      </c>
      <c r="D217" s="2" t="s">
        <v>542</v>
      </c>
      <c r="E217" s="2">
        <v>2017</v>
      </c>
      <c r="F217" s="2">
        <v>2017</v>
      </c>
      <c r="G217" s="2" t="s">
        <v>150</v>
      </c>
      <c r="H217" s="6">
        <v>0</v>
      </c>
      <c r="I217" s="6">
        <v>0</v>
      </c>
      <c r="J217" s="5">
        <v>0</v>
      </c>
      <c r="K217" s="5">
        <v>0.121</v>
      </c>
      <c r="L217" s="5">
        <v>0</v>
      </c>
      <c r="M217" s="5">
        <v>0.121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6">
        <v>0</v>
      </c>
      <c r="V217" s="5">
        <v>0</v>
      </c>
      <c r="W217" s="6">
        <v>0</v>
      </c>
      <c r="X217" s="5">
        <v>0</v>
      </c>
      <c r="Y217" s="6">
        <v>0</v>
      </c>
      <c r="Z217" s="5">
        <v>0</v>
      </c>
      <c r="AA217" s="5">
        <v>0</v>
      </c>
      <c r="AB217" s="6">
        <v>0</v>
      </c>
      <c r="AC217" s="5">
        <v>0.121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6">
        <v>0</v>
      </c>
      <c r="AM217" s="5">
        <v>0.121</v>
      </c>
      <c r="AN217" s="6">
        <v>0</v>
      </c>
      <c r="AO217" s="109" t="s">
        <v>543</v>
      </c>
    </row>
    <row r="218" spans="1:41" s="9" customFormat="1" ht="25.5" x14ac:dyDescent="0.25">
      <c r="A218" s="14" t="s">
        <v>538</v>
      </c>
      <c r="B218" s="15" t="s">
        <v>554</v>
      </c>
      <c r="C218" s="2" t="s">
        <v>555</v>
      </c>
      <c r="D218" s="2" t="s">
        <v>542</v>
      </c>
      <c r="E218" s="2">
        <v>2017</v>
      </c>
      <c r="F218" s="2">
        <v>2017</v>
      </c>
      <c r="G218" s="2" t="s">
        <v>150</v>
      </c>
      <c r="H218" s="6">
        <v>0</v>
      </c>
      <c r="I218" s="6">
        <v>0</v>
      </c>
      <c r="J218" s="5">
        <v>0</v>
      </c>
      <c r="K218" s="5">
        <v>0.214</v>
      </c>
      <c r="L218" s="5">
        <v>0</v>
      </c>
      <c r="M218" s="5">
        <v>0.214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6">
        <v>0</v>
      </c>
      <c r="V218" s="5">
        <v>0</v>
      </c>
      <c r="W218" s="6">
        <v>0</v>
      </c>
      <c r="X218" s="5">
        <v>0</v>
      </c>
      <c r="Y218" s="6">
        <v>0</v>
      </c>
      <c r="Z218" s="5">
        <v>0</v>
      </c>
      <c r="AA218" s="5">
        <v>0</v>
      </c>
      <c r="AB218" s="6">
        <v>0</v>
      </c>
      <c r="AC218" s="5">
        <v>0.214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0</v>
      </c>
      <c r="AL218" s="6">
        <v>0</v>
      </c>
      <c r="AM218" s="5">
        <v>0.214</v>
      </c>
      <c r="AN218" s="6">
        <v>0</v>
      </c>
      <c r="AO218" s="109" t="s">
        <v>543</v>
      </c>
    </row>
    <row r="219" spans="1:41" s="9" customFormat="1" ht="25.5" x14ac:dyDescent="0.25">
      <c r="A219" s="14" t="s">
        <v>538</v>
      </c>
      <c r="B219" s="15" t="s">
        <v>556</v>
      </c>
      <c r="C219" s="2" t="s">
        <v>557</v>
      </c>
      <c r="D219" s="2" t="s">
        <v>542</v>
      </c>
      <c r="E219" s="2">
        <v>2017</v>
      </c>
      <c r="F219" s="2">
        <v>2017</v>
      </c>
      <c r="G219" s="2" t="s">
        <v>150</v>
      </c>
      <c r="H219" s="6">
        <v>0</v>
      </c>
      <c r="I219" s="6">
        <v>0</v>
      </c>
      <c r="J219" s="5">
        <v>0</v>
      </c>
      <c r="K219" s="5">
        <v>0.27300000000000002</v>
      </c>
      <c r="L219" s="5">
        <v>0</v>
      </c>
      <c r="M219" s="5">
        <v>0.27300000000000002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6">
        <v>0</v>
      </c>
      <c r="V219" s="5">
        <v>0</v>
      </c>
      <c r="W219" s="6">
        <v>0</v>
      </c>
      <c r="X219" s="5">
        <v>0</v>
      </c>
      <c r="Y219" s="6">
        <v>0</v>
      </c>
      <c r="Z219" s="5">
        <v>0</v>
      </c>
      <c r="AA219" s="5">
        <v>0</v>
      </c>
      <c r="AB219" s="6">
        <v>0</v>
      </c>
      <c r="AC219" s="5">
        <v>0.27300000000000002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0</v>
      </c>
      <c r="AL219" s="6">
        <v>0</v>
      </c>
      <c r="AM219" s="5">
        <v>0.27300000000000002</v>
      </c>
      <c r="AN219" s="6">
        <v>0</v>
      </c>
      <c r="AO219" s="109" t="s">
        <v>543</v>
      </c>
    </row>
    <row r="220" spans="1:41" s="9" customFormat="1" ht="25.5" x14ac:dyDescent="0.25">
      <c r="A220" s="14" t="s">
        <v>538</v>
      </c>
      <c r="B220" s="15" t="s">
        <v>558</v>
      </c>
      <c r="C220" s="2" t="s">
        <v>559</v>
      </c>
      <c r="D220" s="2" t="s">
        <v>542</v>
      </c>
      <c r="E220" s="2">
        <v>2017</v>
      </c>
      <c r="F220" s="2">
        <v>2017</v>
      </c>
      <c r="G220" s="2" t="s">
        <v>150</v>
      </c>
      <c r="H220" s="6">
        <v>0</v>
      </c>
      <c r="I220" s="6">
        <v>0</v>
      </c>
      <c r="J220" s="5">
        <v>0</v>
      </c>
      <c r="K220" s="5">
        <v>0.158</v>
      </c>
      <c r="L220" s="5">
        <v>0</v>
      </c>
      <c r="M220" s="5">
        <v>0.158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6">
        <v>0</v>
      </c>
      <c r="V220" s="5">
        <v>0</v>
      </c>
      <c r="W220" s="6">
        <v>0</v>
      </c>
      <c r="X220" s="5">
        <v>0</v>
      </c>
      <c r="Y220" s="6">
        <v>0</v>
      </c>
      <c r="Z220" s="5">
        <v>0</v>
      </c>
      <c r="AA220" s="5">
        <v>0</v>
      </c>
      <c r="AB220" s="6">
        <v>0</v>
      </c>
      <c r="AC220" s="5">
        <v>0.158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6">
        <v>0</v>
      </c>
      <c r="AM220" s="5">
        <v>0.158</v>
      </c>
      <c r="AN220" s="6">
        <v>0</v>
      </c>
      <c r="AO220" s="109" t="s">
        <v>543</v>
      </c>
    </row>
    <row r="221" spans="1:41" s="9" customFormat="1" ht="25.5" x14ac:dyDescent="0.25">
      <c r="A221" s="14" t="s">
        <v>538</v>
      </c>
      <c r="B221" s="15" t="s">
        <v>560</v>
      </c>
      <c r="C221" s="2" t="s">
        <v>561</v>
      </c>
      <c r="D221" s="2" t="s">
        <v>542</v>
      </c>
      <c r="E221" s="2">
        <v>2017</v>
      </c>
      <c r="F221" s="2">
        <v>2017</v>
      </c>
      <c r="G221" s="2" t="s">
        <v>150</v>
      </c>
      <c r="H221" s="6">
        <v>0</v>
      </c>
      <c r="I221" s="6">
        <v>0</v>
      </c>
      <c r="J221" s="5">
        <v>0</v>
      </c>
      <c r="K221" s="5">
        <v>9.8000000000000004E-2</v>
      </c>
      <c r="L221" s="5">
        <v>0</v>
      </c>
      <c r="M221" s="5">
        <v>9.8000000000000004E-2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6">
        <v>0</v>
      </c>
      <c r="V221" s="5">
        <v>0</v>
      </c>
      <c r="W221" s="6">
        <v>0</v>
      </c>
      <c r="X221" s="5">
        <v>0</v>
      </c>
      <c r="Y221" s="6">
        <v>0</v>
      </c>
      <c r="Z221" s="5">
        <v>0</v>
      </c>
      <c r="AA221" s="5">
        <v>0</v>
      </c>
      <c r="AB221" s="6">
        <v>0</v>
      </c>
      <c r="AC221" s="5">
        <v>9.8000000000000004E-2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6">
        <v>0</v>
      </c>
      <c r="AM221" s="5">
        <v>9.8000000000000004E-2</v>
      </c>
      <c r="AN221" s="6">
        <v>0</v>
      </c>
      <c r="AO221" s="109" t="s">
        <v>543</v>
      </c>
    </row>
    <row r="222" spans="1:41" s="9" customFormat="1" ht="25.5" x14ac:dyDescent="0.25">
      <c r="A222" s="14" t="s">
        <v>538</v>
      </c>
      <c r="B222" s="15" t="s">
        <v>562</v>
      </c>
      <c r="C222" s="2" t="s">
        <v>563</v>
      </c>
      <c r="D222" s="2" t="s">
        <v>542</v>
      </c>
      <c r="E222" s="2">
        <v>2017</v>
      </c>
      <c r="F222" s="2">
        <v>2017</v>
      </c>
      <c r="G222" s="2" t="s">
        <v>150</v>
      </c>
      <c r="H222" s="6">
        <v>0</v>
      </c>
      <c r="I222" s="6">
        <v>0</v>
      </c>
      <c r="J222" s="5">
        <v>0</v>
      </c>
      <c r="K222" s="5">
        <v>8.3000000000000004E-2</v>
      </c>
      <c r="L222" s="5">
        <v>0</v>
      </c>
      <c r="M222" s="5">
        <v>8.3000000000000004E-2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6">
        <v>0</v>
      </c>
      <c r="V222" s="5">
        <v>0</v>
      </c>
      <c r="W222" s="6">
        <v>0</v>
      </c>
      <c r="X222" s="5">
        <v>0</v>
      </c>
      <c r="Y222" s="6">
        <v>0</v>
      </c>
      <c r="Z222" s="5">
        <v>0</v>
      </c>
      <c r="AA222" s="5">
        <v>0</v>
      </c>
      <c r="AB222" s="6">
        <v>0</v>
      </c>
      <c r="AC222" s="5">
        <v>8.3000000000000004E-2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6">
        <v>0</v>
      </c>
      <c r="AM222" s="5">
        <v>8.3000000000000004E-2</v>
      </c>
      <c r="AN222" s="6">
        <v>0</v>
      </c>
      <c r="AO222" s="109" t="s">
        <v>543</v>
      </c>
    </row>
    <row r="223" spans="1:41" s="9" customFormat="1" ht="25.5" x14ac:dyDescent="0.25">
      <c r="A223" s="14" t="s">
        <v>538</v>
      </c>
      <c r="B223" s="15" t="s">
        <v>564</v>
      </c>
      <c r="C223" s="2" t="s">
        <v>565</v>
      </c>
      <c r="D223" s="2" t="s">
        <v>542</v>
      </c>
      <c r="E223" s="2">
        <v>2017</v>
      </c>
      <c r="F223" s="2">
        <v>2017</v>
      </c>
      <c r="G223" s="2" t="s">
        <v>150</v>
      </c>
      <c r="H223" s="6">
        <v>0</v>
      </c>
      <c r="I223" s="6">
        <v>0</v>
      </c>
      <c r="J223" s="5">
        <v>0</v>
      </c>
      <c r="K223" s="5">
        <v>2.6920000000000002</v>
      </c>
      <c r="L223" s="5">
        <v>0</v>
      </c>
      <c r="M223" s="5">
        <v>2.6920000000000002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6">
        <v>0</v>
      </c>
      <c r="V223" s="5">
        <v>0</v>
      </c>
      <c r="W223" s="6">
        <v>0</v>
      </c>
      <c r="X223" s="5">
        <v>0</v>
      </c>
      <c r="Y223" s="6">
        <v>0</v>
      </c>
      <c r="Z223" s="5">
        <v>0</v>
      </c>
      <c r="AA223" s="5">
        <v>0</v>
      </c>
      <c r="AB223" s="6">
        <v>0</v>
      </c>
      <c r="AC223" s="5">
        <v>2.6920000000000002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6">
        <v>0</v>
      </c>
      <c r="AM223" s="5">
        <v>2.6920000000000002</v>
      </c>
      <c r="AN223" s="6">
        <v>0</v>
      </c>
      <c r="AO223" s="109" t="s">
        <v>543</v>
      </c>
    </row>
  </sheetData>
  <mergeCells count="35">
    <mergeCell ref="AC13:AD13"/>
    <mergeCell ref="AK13:AL13"/>
    <mergeCell ref="AC12:AN12"/>
    <mergeCell ref="K12:T12"/>
    <mergeCell ref="K13:O13"/>
    <mergeCell ref="P13:T13"/>
    <mergeCell ref="U13:V13"/>
    <mergeCell ref="W13:X13"/>
    <mergeCell ref="Y13:Z13"/>
    <mergeCell ref="U12:Z12"/>
    <mergeCell ref="AA12:AB13"/>
    <mergeCell ref="AE13:AF13"/>
    <mergeCell ref="AG13:AH13"/>
    <mergeCell ref="AI13:AJ13"/>
    <mergeCell ref="E12:E14"/>
    <mergeCell ref="D12:D14"/>
    <mergeCell ref="C12:C14"/>
    <mergeCell ref="B12:B14"/>
    <mergeCell ref="F12:G13"/>
    <mergeCell ref="AO12:AO14"/>
    <mergeCell ref="A9:AO9"/>
    <mergeCell ref="A10:AO10"/>
    <mergeCell ref="A1:AO1"/>
    <mergeCell ref="A2:AO2"/>
    <mergeCell ref="A3:AO3"/>
    <mergeCell ref="A4:AO4"/>
    <mergeCell ref="A5:AO5"/>
    <mergeCell ref="A6:AO6"/>
    <mergeCell ref="A7:AO7"/>
    <mergeCell ref="A8:AO8"/>
    <mergeCell ref="H12:I13"/>
    <mergeCell ref="J12:J14"/>
    <mergeCell ref="AN13:AN14"/>
    <mergeCell ref="AM13:AM14"/>
    <mergeCell ref="A12:A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2016-10-25T06:05:05Z</dcterms:modified>
</cp:coreProperties>
</file>